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Licensing\Ongoing Project Docs\Website Project\Website Documents\"/>
    </mc:Choice>
  </mc:AlternateContent>
  <workbookProtection workbookPassword="D137" lockStructure="1"/>
  <bookViews>
    <workbookView xWindow="32760" yWindow="32760" windowWidth="28800" windowHeight="12300"/>
  </bookViews>
  <sheets>
    <sheet name="MBA Instructions" sheetId="4" r:id="rId1"/>
    <sheet name="MBA Worksheet" sheetId="1" r:id="rId2"/>
    <sheet name="MBA Summary" sheetId="2" r:id="rId3"/>
    <sheet name="LookUp Tables" sheetId="3" r:id="rId4"/>
  </sheets>
  <definedNames>
    <definedName name="CashInBank">'MBA Worksheet'!$I$59</definedName>
    <definedName name="CashNBD">'MBA Worksheet'!$I$34</definedName>
    <definedName name="CashOnFloor">'MBA Worksheet'!$I$44</definedName>
    <definedName name="CashOnHand">'MBA Worksheet'!$I$27</definedName>
    <definedName name="ChipTokeFloat">'MBA Worksheet'!$I$141</definedName>
    <definedName name="DatePrepared">'MBA Worksheet'!$F$14</definedName>
    <definedName name="EstGamingTaxes">'MBA Worksheet'!$I$147</definedName>
    <definedName name="GamingDayForMBA">'MBA Worksheet'!$F$9</definedName>
    <definedName name="GvtObligations">'MBA Worksheet'!$I$137</definedName>
    <definedName name="HighSlotPayout">'MBA Worksheet'!#REF!</definedName>
    <definedName name="LastBusMonth">'MBA Worksheet'!#REF!</definedName>
    <definedName name="LicenseeName">'MBA Worksheet'!$F$5</definedName>
    <definedName name="NumMach1">'MBA Worksheet'!#REF!</definedName>
    <definedName name="NumMach2">'MBA Worksheet'!#REF!</definedName>
    <definedName name="NumMach3">'MBA Worksheet'!#REF!</definedName>
    <definedName name="NumMach4">'MBA Worksheet'!#REF!</definedName>
    <definedName name="PerGamePerMachReq">'MBA Summary'!$Q$51</definedName>
    <definedName name="Preparer">'MBA Worksheet'!$F$12</definedName>
    <definedName name="_xlnm.Print_Area" localSheetId="3">'LookUp Tables'!$A:$G</definedName>
    <definedName name="_xlnm.Print_Area" localSheetId="2">'MBA Summary'!$A$1:$Q$62</definedName>
    <definedName name="_xlnm.Print_Area" localSheetId="1">'MBA Worksheet'!$A$2:$L$150</definedName>
    <definedName name="PYAGP">'MBA Worksheet'!$I$72</definedName>
    <definedName name="Table1">'MBA Worksheet'!$I$108</definedName>
    <definedName name="Table2">'MBA Worksheet'!$I$109</definedName>
    <definedName name="Table3">'MBA Worksheet'!$I$110</definedName>
    <definedName name="Table4">'MBA Worksheet'!$I$111</definedName>
    <definedName name="TableProg">'MBA Worksheet'!$I$127</definedName>
    <definedName name="TournLiability">'MBA Worksheet'!$I$133</definedName>
    <definedName name="VariableAmtsReq">'MBA Summary'!$Q$61</definedName>
  </definedNames>
  <calcPr calcId="162913" fullCalcOnLoad="1"/>
</workbook>
</file>

<file path=xl/calcChain.xml><?xml version="1.0" encoding="utf-8"?>
<calcChain xmlns="http://schemas.openxmlformats.org/spreadsheetml/2006/main">
  <c r="H44" i="2" l="1"/>
  <c r="H46" i="2"/>
  <c r="N46" i="2"/>
  <c r="H47" i="2"/>
  <c r="N47" i="2"/>
  <c r="H45" i="2"/>
  <c r="N45" i="2"/>
  <c r="Q17" i="2"/>
  <c r="K19" i="2"/>
  <c r="Q19" i="2"/>
  <c r="Q21" i="2"/>
  <c r="K25" i="2"/>
  <c r="M55" i="2"/>
  <c r="M56" i="2"/>
  <c r="M57" i="2"/>
  <c r="M58" i="2"/>
  <c r="M59" i="2"/>
  <c r="K17" i="2"/>
  <c r="K23" i="2"/>
  <c r="J11" i="2"/>
  <c r="J9" i="2"/>
  <c r="J6" i="2"/>
  <c r="J2" i="2"/>
  <c r="K47" i="2"/>
  <c r="K44" i="2"/>
  <c r="K46" i="2"/>
  <c r="Q61" i="2"/>
  <c r="Q32" i="2"/>
  <c r="K45" i="2"/>
  <c r="Q23" i="2"/>
  <c r="H49" i="2"/>
  <c r="N44" i="2"/>
  <c r="Q51" i="2"/>
  <c r="K29" i="2"/>
  <c r="K34" i="2"/>
  <c r="K36" i="2"/>
  <c r="Q29" i="2"/>
  <c r="Q34" i="2"/>
  <c r="Q36" i="2"/>
</calcChain>
</file>

<file path=xl/sharedStrings.xml><?xml version="1.0" encoding="utf-8"?>
<sst xmlns="http://schemas.openxmlformats.org/spreadsheetml/2006/main" count="181" uniqueCount="145">
  <si>
    <t>Name &amp; License Number of Preparer:</t>
  </si>
  <si>
    <t>Date Prepared:</t>
  </si>
  <si>
    <t>CASH AVAILABLE</t>
  </si>
  <si>
    <t>Cash in Cage:</t>
  </si>
  <si>
    <t xml:space="preserve">1. </t>
  </si>
  <si>
    <t xml:space="preserve">1a) </t>
  </si>
  <si>
    <t xml:space="preserve">1b) </t>
  </si>
  <si>
    <t>Includes currency only.  Currency is defined as paper money issued by the United States Government and does NOT include coin or foreign currency.</t>
  </si>
  <si>
    <t xml:space="preserve">2. </t>
  </si>
  <si>
    <t xml:space="preserve">2a) </t>
  </si>
  <si>
    <t>Gaming Day for which MBA is Prepared:</t>
  </si>
  <si>
    <t xml:space="preserve">3. </t>
  </si>
  <si>
    <t>Cash in Bank:</t>
  </si>
  <si>
    <t xml:space="preserve">3a) </t>
  </si>
  <si>
    <t xml:space="preserve">3b) </t>
  </si>
  <si>
    <t xml:space="preserve">2b) </t>
  </si>
  <si>
    <t xml:space="preserve">4. </t>
  </si>
  <si>
    <t>Cash Available:</t>
  </si>
  <si>
    <t xml:space="preserve">4a) </t>
  </si>
  <si>
    <t xml:space="preserve">4b) </t>
  </si>
  <si>
    <t xml:space="preserve">5. </t>
  </si>
  <si>
    <t>Adjusted Gross Proceeds:</t>
  </si>
  <si>
    <t xml:space="preserve">5a) </t>
  </si>
  <si>
    <t>Required Bankroll</t>
  </si>
  <si>
    <t xml:space="preserve">6. </t>
  </si>
  <si>
    <t xml:space="preserve">6a) </t>
  </si>
  <si>
    <t xml:space="preserve">6b) </t>
  </si>
  <si>
    <t xml:space="preserve">7. </t>
  </si>
  <si>
    <t>Variable Amounts Requirement:</t>
  </si>
  <si>
    <t xml:space="preserve">7a) </t>
  </si>
  <si>
    <t xml:space="preserve">7b) </t>
  </si>
  <si>
    <t xml:space="preserve">8. </t>
  </si>
  <si>
    <t>Total Bankroll Requirement:</t>
  </si>
  <si>
    <t xml:space="preserve">8a) </t>
  </si>
  <si>
    <t xml:space="preserve">8b) </t>
  </si>
  <si>
    <t>Automatic sum of lines 6b and 7b.</t>
  </si>
  <si>
    <t xml:space="preserve">9. </t>
  </si>
  <si>
    <t>Cash Excess/(Deficiency):</t>
  </si>
  <si>
    <t xml:space="preserve">9a) </t>
  </si>
  <si>
    <t>Automatic sum of line 4a less line 8a.</t>
  </si>
  <si>
    <t xml:space="preserve">9b) </t>
  </si>
  <si>
    <t>Automatic sum of line 4b less line 8b.</t>
  </si>
  <si>
    <t>Per Game/Per Machine Gaming Requirements</t>
  </si>
  <si>
    <t xml:space="preserve">10a) </t>
  </si>
  <si>
    <t>10a</t>
  </si>
  <si>
    <t xml:space="preserve">10b) </t>
  </si>
  <si>
    <t xml:space="preserve">10c) </t>
  </si>
  <si>
    <t xml:space="preserve">11. </t>
  </si>
  <si>
    <t>Table Games Requirement:</t>
  </si>
  <si>
    <t xml:space="preserve">11a) </t>
  </si>
  <si>
    <t>Number of blackjack, house banked poker, craps and roulette tables reported on the most recent Gaming Tax Return.</t>
  </si>
  <si>
    <t>Game</t>
  </si>
  <si>
    <t>Blackjack</t>
  </si>
  <si>
    <t>Roulette</t>
  </si>
  <si>
    <t>Craps</t>
  </si>
  <si>
    <t xml:space="preserve">12a) </t>
  </si>
  <si>
    <t xml:space="preserve">10. </t>
  </si>
  <si>
    <t>Cash Available</t>
  </si>
  <si>
    <t>On Hand</t>
  </si>
  <si>
    <t>Next Business Day</t>
  </si>
  <si>
    <t>Cash In cage</t>
  </si>
  <si>
    <t>Cash In Bank</t>
  </si>
  <si>
    <t>Cash available</t>
  </si>
  <si>
    <t>5a)</t>
  </si>
  <si>
    <t>6a)</t>
  </si>
  <si>
    <t>6b)</t>
  </si>
  <si>
    <t>Variable amounts requirement</t>
  </si>
  <si>
    <t>7b)</t>
  </si>
  <si>
    <t>Total bankroll requirement</t>
  </si>
  <si>
    <t>8a)</t>
  </si>
  <si>
    <t>8b)</t>
  </si>
  <si>
    <t>Cash excess/(deficiency)</t>
  </si>
  <si>
    <t>9a)</t>
  </si>
  <si>
    <t>9b)</t>
  </si>
  <si>
    <t>10b</t>
  </si>
  <si>
    <t>Requirement</t>
  </si>
  <si>
    <t>10c</t>
  </si>
  <si>
    <t>Table Requirement</t>
  </si>
  <si>
    <t>Number of Tables</t>
  </si>
  <si>
    <t>Per Table Requirement</t>
  </si>
  <si>
    <t>Total Tables</t>
  </si>
  <si>
    <t>Variable Amounts Requirements</t>
  </si>
  <si>
    <t>Chip/Token Float (From Last Quarterly Chip/Token Inventory)</t>
  </si>
  <si>
    <t>Past Due Governmental Obligations</t>
  </si>
  <si>
    <t>Tournament Payout Liability</t>
  </si>
  <si>
    <t>Table and Card Games Progressive (Including Bad Beat)</t>
  </si>
  <si>
    <t>Estimated Gaming Taxes - Enter the taxes paid in the same period for the prior business year.  New licensees with less than 1 year of reported revenue should use projections based on AGP estimates provided in pre-opening minimum bankroll.</t>
  </si>
  <si>
    <t>Table and Card Games Progressive Liabilities - Enter the highest progressive offered, including bad beat.</t>
  </si>
  <si>
    <t>Estimated Gaming Taxes (Prior Year, Same Period)</t>
  </si>
  <si>
    <t>AGP</t>
  </si>
  <si>
    <t>$2 million - 
$9,999,999</t>
  </si>
  <si>
    <t>$10 million - 
$29,999,999</t>
  </si>
  <si>
    <t>Table Games Requirement Look-up Table</t>
  </si>
  <si>
    <t>&lt; $1,999,999</t>
  </si>
  <si>
    <t>&gt; $30 million</t>
  </si>
  <si>
    <t>NOTE:</t>
  </si>
  <si>
    <t>Populate figures on tab 'MBA Instructions', and submit tab 'MBA Summary'.</t>
  </si>
  <si>
    <t>Automatically calculated.</t>
  </si>
  <si>
    <t>No requirement.</t>
  </si>
  <si>
    <t>Total Annual AGP From Last Taxable Year</t>
  </si>
  <si>
    <t>Automatically calculated; 50% of the figure from line 12.</t>
  </si>
  <si>
    <t>Automatically calculated; 100% of the figure from line 12.</t>
  </si>
  <si>
    <t>Automatically calculated; figure from line 13g.</t>
  </si>
  <si>
    <t>Automatically calculated; refer to "LookUp Tables" tab.  Worksheet has built-in formulas to calculate per machine requirement based on prior year AGP.</t>
  </si>
  <si>
    <t># of Tables</t>
  </si>
  <si>
    <t>Automatically calculated; "number of tables" multiplied by "per table requirement".</t>
  </si>
  <si>
    <t>Tournament Payout Liability - Must include all amounts owed to patrons.  Until a tournament begins, all entry fees collected must be included.  After the tournament begins, all payout commitments to public must be included (e.g., weekly prizes and grand prize).</t>
  </si>
  <si>
    <t>Chip/Token Float - Enter outstanding chip/token float total from last quarterly chip/token reconciliation.</t>
  </si>
  <si>
    <t>Automatic sum of line 6a.</t>
  </si>
  <si>
    <t>Name of Preparer:</t>
  </si>
  <si>
    <r>
      <rPr>
        <b/>
        <sz val="10"/>
        <rFont val="Arial"/>
        <family val="2"/>
      </rPr>
      <t xml:space="preserve">NOTE: </t>
    </r>
    <r>
      <rPr>
        <sz val="10"/>
        <rFont val="Arial"/>
        <family val="2"/>
      </rPr>
      <t>Cash in Cage counts and Cash on Game Room Floor currency counts must reflect the end of shift inventory count/balance at the end of operating business hours for licensees that close, for the gaming day for which the MBA is prepared.</t>
    </r>
  </si>
  <si>
    <t>All items in the cage at the end of the Gaming Day for which the MBA is prepared that could be converted to currency in one business day.  This would include, but is not limited to, the following items:  coin, personal checks, payroll checks, cashier's checks, traveler's checks, foreign currency and foreign chips/tokens.</t>
  </si>
  <si>
    <r>
      <t xml:space="preserve">Includes all currency maintained in gaming areas other than the cage.  Some areas would be, but are not limited to, the following: booths, carousels, vaults and gaming kiosks, self maintained ATMs.  </t>
    </r>
    <r>
      <rPr>
        <b/>
        <sz val="10"/>
        <rFont val="Arial"/>
        <family val="2"/>
      </rPr>
      <t>Funds in table drop boxes, kiosk stacker boxes or the count room as of the end of operating business hours are excluded.</t>
    </r>
  </si>
  <si>
    <r>
      <t xml:space="preserve">Includes funds held at financial institutions on the date for which the MBA is prepared that can be converted to currency and be at the game room in one business day.  Must use a current and accurate </t>
    </r>
    <r>
      <rPr>
        <b/>
        <u/>
        <sz val="10"/>
        <rFont val="Arial"/>
        <family val="2"/>
      </rPr>
      <t>book (General Ledger) balance</t>
    </r>
    <r>
      <rPr>
        <sz val="10"/>
        <rFont val="Arial"/>
        <family val="2"/>
      </rPr>
      <t xml:space="preserve"> which must include at minimum all bank fees incurred and outstanding checks.  A letter of credit may be included if it has been issued to the property only (no corporate letters of credit).  Restricted funds may not be included (e.g. CD held as deposit, bonds, reserves, etc.)</t>
    </r>
  </si>
  <si>
    <t>Licensed GOE Name:</t>
  </si>
  <si>
    <t>GOE License Number:</t>
  </si>
  <si>
    <t xml:space="preserve">GOE License #: </t>
  </si>
  <si>
    <r>
      <t xml:space="preserve">Per game requirement </t>
    </r>
    <r>
      <rPr>
        <sz val="8.5"/>
        <rFont val="Arial"/>
        <family val="2"/>
      </rPr>
      <t>(50% - On Hand; 100% - Next Business Day)</t>
    </r>
  </si>
  <si>
    <t>Per Game Requirement:</t>
  </si>
  <si>
    <t>11)</t>
  </si>
  <si>
    <t>12a</t>
  </si>
  <si>
    <t>12b</t>
  </si>
  <si>
    <t>12c</t>
  </si>
  <si>
    <t>12d</t>
  </si>
  <si>
    <t>12e</t>
  </si>
  <si>
    <t>12f)</t>
  </si>
  <si>
    <t>Total Per Game Requirement</t>
  </si>
  <si>
    <t>Per Game Gaming Requirements</t>
  </si>
  <si>
    <t>Automatic sum of lines 10c.</t>
  </si>
  <si>
    <t>Total Per Game Requirement:</t>
  </si>
  <si>
    <t>12.</t>
  </si>
  <si>
    <t xml:space="preserve">12b) </t>
  </si>
  <si>
    <t xml:space="preserve">12c) </t>
  </si>
  <si>
    <t xml:space="preserve">12d) </t>
  </si>
  <si>
    <t xml:space="preserve">12e) </t>
  </si>
  <si>
    <t xml:space="preserve">12f) </t>
  </si>
  <si>
    <t>Total Variable Amounts - Automatic sum of lines 12a through 12e.</t>
  </si>
  <si>
    <t>Past Due Charity Allocation Payments and State Tax Obligations.</t>
  </si>
  <si>
    <t>Variable Amounts Requirements:</t>
  </si>
  <si>
    <t>Other House Banked Games</t>
  </si>
  <si>
    <t xml:space="preserve">Other House Banked Games </t>
  </si>
  <si>
    <t>Cash on Game Room Floor:</t>
  </si>
  <si>
    <t>Cash on game room floor</t>
  </si>
  <si>
    <t>[e.g., January 31, 2020]</t>
  </si>
  <si>
    <t>Per gaming tax returns, enter total Annual AGP.  New licensees with less than 1 year of reported revenue should use projections provided in pre-opening minimum bankroll.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</si>
</sst>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5" formatCode="[$-409]mmmm\ d\,\ yyyy;@"/>
    <numFmt numFmtId="167" formatCode="_(* #,##0_);_(* \(#,##0\);_(* &quot;-&quot;??_);_(@_)"/>
    <numFmt numFmtId="168" formatCode="&quot;$&quot;#,##0"/>
    <numFmt numFmtId="169" formatCode="_(&quot;$&quot;* #,##0_);_(&quot;$&quot;* \(#,##0\);_(&quot;$&quot;* &quot;-&quot;??_);_(@_)"/>
  </numFmts>
  <fonts count="15" x14ac:knownFonts="1">
    <font>
      <sz val="10"/>
      <name val="Arial"/>
    </font>
    <font>
      <sz val="10"/>
      <name val="Arial"/>
    </font>
    <font>
      <b/>
      <sz val="10"/>
      <name val="Arial"/>
      <family val="2"/>
    </font>
    <font>
      <b/>
      <sz val="20"/>
      <name val="Arial"/>
      <family val="2"/>
    </font>
    <font>
      <b/>
      <sz val="8"/>
      <name val="Arial"/>
      <family val="2"/>
    </font>
    <font>
      <b/>
      <sz val="12"/>
      <name val="Arial"/>
      <family val="2"/>
    </font>
    <font>
      <sz val="8"/>
      <name val="Arial"/>
      <family val="2"/>
    </font>
    <font>
      <b/>
      <u/>
      <sz val="10"/>
      <name val="Arial"/>
      <family val="2"/>
    </font>
    <font>
      <sz val="10"/>
      <name val="Arial"/>
      <family val="2"/>
    </font>
    <font>
      <sz val="8.5"/>
      <name val="Arial"/>
      <family val="2"/>
    </font>
    <font>
      <b/>
      <sz val="14"/>
      <name val="Arial"/>
      <family val="2"/>
    </font>
    <font>
      <sz val="12"/>
      <name val="Arial"/>
      <family val="2"/>
    </font>
    <font>
      <u/>
      <sz val="12"/>
      <name val="Arial"/>
      <family val="2"/>
    </font>
    <font>
      <sz val="12"/>
      <name val="Arial"/>
      <family val="2"/>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3">
    <xf numFmtId="0" fontId="0" fillId="0" borderId="0" xfId="0"/>
    <xf numFmtId="0" fontId="3" fillId="2" borderId="0" xfId="0" applyFont="1" applyFill="1" applyAlignment="1" applyProtection="1">
      <alignment horizontal="center"/>
    </xf>
    <xf numFmtId="0" fontId="0" fillId="2" borderId="0" xfId="0" applyFill="1" applyProtection="1"/>
    <xf numFmtId="0" fontId="0" fillId="2" borderId="0" xfId="0" applyFill="1" applyAlignment="1" applyProtection="1">
      <alignment horizontal="center"/>
    </xf>
    <xf numFmtId="0" fontId="2" fillId="2" borderId="0" xfId="0" applyFont="1" applyFill="1" applyAlignment="1" applyProtection="1">
      <alignment horizontal="right"/>
    </xf>
    <xf numFmtId="0" fontId="0" fillId="2" borderId="0" xfId="0" applyFill="1" applyBorder="1" applyAlignment="1" applyProtection="1"/>
    <xf numFmtId="0" fontId="4" fillId="2" borderId="0" xfId="0" applyFont="1" applyFill="1" applyBorder="1" applyAlignment="1" applyProtection="1">
      <alignment horizontal="center"/>
    </xf>
    <xf numFmtId="0" fontId="4" fillId="2" borderId="0" xfId="0" applyFont="1" applyFill="1" applyBorder="1" applyAlignment="1" applyProtection="1"/>
    <xf numFmtId="0" fontId="2" fillId="2" borderId="0" xfId="0" applyFont="1" applyFill="1" applyAlignment="1" applyProtection="1">
      <alignment horizontal="left"/>
    </xf>
    <xf numFmtId="0" fontId="2" fillId="2" borderId="0" xfId="0" applyFont="1" applyFill="1" applyAlignment="1" applyProtection="1">
      <alignment horizontal="center"/>
    </xf>
    <xf numFmtId="0" fontId="2" fillId="2" borderId="0" xfId="0" applyFont="1" applyFill="1" applyProtection="1"/>
    <xf numFmtId="0" fontId="0" fillId="2" borderId="1" xfId="0" applyFill="1" applyBorder="1" applyAlignment="1" applyProtection="1">
      <alignment horizontal="center"/>
    </xf>
    <xf numFmtId="0" fontId="0" fillId="2" borderId="0" xfId="0" applyFill="1" applyAlignment="1" applyProtection="1">
      <alignment horizontal="left"/>
    </xf>
    <xf numFmtId="0" fontId="2" fillId="2" borderId="1" xfId="0" applyFont="1" applyFill="1" applyBorder="1" applyAlignment="1" applyProtection="1">
      <alignment horizontal="left"/>
    </xf>
    <xf numFmtId="0" fontId="0" fillId="2" borderId="0" xfId="0" applyFill="1" applyBorder="1" applyProtection="1"/>
    <xf numFmtId="169" fontId="0" fillId="2" borderId="1" xfId="2" applyNumberFormat="1" applyFont="1" applyFill="1" applyBorder="1" applyProtection="1"/>
    <xf numFmtId="169" fontId="0" fillId="2" borderId="1" xfId="0" applyNumberFormat="1" applyFill="1" applyBorder="1" applyProtection="1"/>
    <xf numFmtId="0" fontId="2" fillId="2" borderId="1" xfId="0" applyFont="1" applyFill="1" applyBorder="1" applyProtection="1"/>
    <xf numFmtId="0" fontId="0" fillId="2" borderId="2" xfId="0" applyFill="1" applyBorder="1" applyAlignment="1" applyProtection="1">
      <alignment horizontal="center"/>
    </xf>
    <xf numFmtId="0" fontId="0" fillId="2" borderId="2" xfId="0" applyFill="1" applyBorder="1" applyProtection="1"/>
    <xf numFmtId="0" fontId="8" fillId="2" borderId="1" xfId="0" applyFont="1" applyFill="1" applyBorder="1" applyAlignment="1" applyProtection="1">
      <alignment horizontal="center" vertical="center"/>
    </xf>
    <xf numFmtId="169" fontId="8" fillId="2" borderId="1" xfId="2" applyNumberFormat="1" applyFont="1" applyFill="1" applyBorder="1" applyAlignment="1" applyProtection="1">
      <alignment horizontal="center" vertical="center"/>
    </xf>
    <xf numFmtId="167" fontId="8" fillId="2" borderId="1" xfId="1" applyNumberFormat="1" applyFont="1" applyFill="1" applyBorder="1" applyAlignment="1" applyProtection="1">
      <alignment horizontal="center" vertical="center"/>
    </xf>
    <xf numFmtId="0" fontId="0" fillId="2" borderId="1" xfId="0" applyFill="1" applyBorder="1" applyProtection="1"/>
    <xf numFmtId="169" fontId="0" fillId="2" borderId="3" xfId="2" applyNumberFormat="1" applyFont="1" applyFill="1" applyBorder="1" applyProtection="1"/>
    <xf numFmtId="0" fontId="11" fillId="2" borderId="0" xfId="0" applyFont="1" applyFill="1" applyProtection="1"/>
    <xf numFmtId="0" fontId="5" fillId="2" borderId="0" xfId="0" applyFont="1" applyFill="1" applyAlignment="1" applyProtection="1"/>
    <xf numFmtId="0" fontId="11" fillId="2" borderId="1" xfId="0" applyFont="1" applyFill="1" applyBorder="1" applyAlignment="1" applyProtection="1">
      <alignment horizontal="center"/>
    </xf>
    <xf numFmtId="0" fontId="12"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1" fillId="2" borderId="0" xfId="0" applyFont="1" applyFill="1" applyBorder="1" applyAlignment="1" applyProtection="1">
      <alignment horizontal="center" wrapText="1"/>
    </xf>
    <xf numFmtId="168" fontId="11" fillId="0" borderId="1" xfId="2" applyNumberFormat="1" applyFont="1" applyFill="1" applyBorder="1" applyProtection="1"/>
    <xf numFmtId="169" fontId="11" fillId="2" borderId="0" xfId="2" applyNumberFormat="1" applyFont="1" applyFill="1" applyBorder="1" applyProtection="1"/>
    <xf numFmtId="0" fontId="11" fillId="0" borderId="1" xfId="0" applyFont="1" applyFill="1" applyBorder="1" applyAlignment="1" applyProtection="1">
      <alignment horizontal="center" wrapText="1"/>
    </xf>
    <xf numFmtId="168" fontId="11" fillId="2" borderId="1" xfId="2" applyNumberFormat="1" applyFont="1" applyFill="1" applyBorder="1" applyProtection="1"/>
    <xf numFmtId="0" fontId="13" fillId="0" borderId="1" xfId="0" applyFont="1" applyFill="1" applyBorder="1" applyAlignment="1" applyProtection="1">
      <alignment horizontal="center"/>
    </xf>
    <xf numFmtId="168" fontId="13" fillId="0" borderId="1" xfId="2" applyNumberFormat="1" applyFont="1" applyFill="1" applyBorder="1" applyProtection="1"/>
    <xf numFmtId="168" fontId="13" fillId="2" borderId="1" xfId="2" applyNumberFormat="1" applyFont="1" applyFill="1" applyBorder="1" applyProtection="1"/>
    <xf numFmtId="0" fontId="13" fillId="2" borderId="0" xfId="0" applyFont="1" applyFill="1" applyBorder="1" applyProtection="1"/>
    <xf numFmtId="0" fontId="13" fillId="2" borderId="0" xfId="0" applyFont="1" applyFill="1" applyBorder="1" applyAlignment="1" applyProtection="1">
      <alignment wrapText="1"/>
    </xf>
    <xf numFmtId="9" fontId="13" fillId="2" borderId="0" xfId="0" applyNumberFormat="1" applyFont="1" applyFill="1" applyBorder="1" applyProtection="1"/>
    <xf numFmtId="10" fontId="13" fillId="2" borderId="0" xfId="0" applyNumberFormat="1" applyFont="1" applyFill="1" applyBorder="1" applyProtection="1"/>
    <xf numFmtId="0" fontId="0" fillId="0" borderId="0" xfId="0" applyProtection="1"/>
    <xf numFmtId="0" fontId="2" fillId="2" borderId="0" xfId="0" quotePrefix="1" applyFont="1" applyFill="1" applyAlignment="1" applyProtection="1">
      <alignment horizontal="right"/>
    </xf>
    <xf numFmtId="0" fontId="2" fillId="2" borderId="0" xfId="0" applyFont="1" applyFill="1" applyBorder="1" applyAlignment="1" applyProtection="1">
      <alignment horizontal="right"/>
    </xf>
    <xf numFmtId="4" fontId="0" fillId="2" borderId="0" xfId="0" applyNumberFormat="1" applyFill="1" applyBorder="1" applyAlignment="1" applyProtection="1">
      <alignment horizontal="center"/>
    </xf>
    <xf numFmtId="0" fontId="8" fillId="2" borderId="0" xfId="0" applyFont="1" applyFill="1" applyAlignment="1" applyProtection="1">
      <alignment horizontal="left"/>
    </xf>
    <xf numFmtId="0" fontId="8" fillId="2" borderId="0" xfId="0" applyFont="1" applyFill="1" applyAlignment="1" applyProtection="1">
      <alignment wrapText="1"/>
    </xf>
    <xf numFmtId="0" fontId="5" fillId="0" borderId="0" xfId="0" applyFont="1" applyFill="1" applyProtection="1"/>
    <xf numFmtId="0" fontId="0" fillId="0" borderId="0" xfId="0" applyFill="1" applyProtection="1"/>
    <xf numFmtId="169" fontId="11" fillId="2" borderId="0" xfId="2" applyNumberFormat="1" applyFont="1" applyFill="1" applyBorder="1" applyAlignment="1" applyProtection="1">
      <alignment horizontal="center" vertical="center"/>
    </xf>
    <xf numFmtId="0" fontId="0" fillId="2" borderId="0" xfId="0" applyNumberFormat="1" applyFill="1" applyBorder="1" applyAlignment="1" applyProtection="1">
      <alignment horizontal="center"/>
      <protection locked="0"/>
    </xf>
    <xf numFmtId="0" fontId="0" fillId="2" borderId="0" xfId="0" applyFill="1" applyBorder="1" applyAlignment="1" applyProtection="1">
      <alignment horizontal="center"/>
    </xf>
    <xf numFmtId="0" fontId="8" fillId="2" borderId="1" xfId="0" applyFont="1" applyFill="1" applyBorder="1" applyProtection="1"/>
    <xf numFmtId="0" fontId="2" fillId="3" borderId="0" xfId="0" quotePrefix="1" applyFont="1" applyFill="1" applyAlignment="1" applyProtection="1">
      <alignment horizontal="right"/>
    </xf>
    <xf numFmtId="0" fontId="2" fillId="3" borderId="0" xfId="0" applyFont="1" applyFill="1" applyProtection="1"/>
    <xf numFmtId="0" fontId="0" fillId="3" borderId="0" xfId="0" applyFill="1" applyProtection="1"/>
    <xf numFmtId="0" fontId="2" fillId="3" borderId="1" xfId="0" applyFont="1" applyFill="1" applyBorder="1" applyAlignment="1" applyProtection="1">
      <alignment horizontal="left"/>
    </xf>
    <xf numFmtId="0" fontId="8" fillId="3" borderId="0" xfId="0" applyFont="1" applyFill="1" applyAlignment="1" applyProtection="1">
      <alignment horizontal="left"/>
    </xf>
    <xf numFmtId="169" fontId="8" fillId="2" borderId="4" xfId="2" applyNumberFormat="1" applyFont="1" applyFill="1" applyBorder="1" applyAlignment="1" applyProtection="1">
      <alignment horizontal="center" vertical="center"/>
    </xf>
    <xf numFmtId="167" fontId="8" fillId="2" borderId="4" xfId="1" applyNumberFormat="1" applyFont="1" applyFill="1" applyBorder="1" applyAlignment="1" applyProtection="1">
      <alignment horizontal="center" vertical="center"/>
    </xf>
    <xf numFmtId="0" fontId="11" fillId="0" borderId="1" xfId="0" applyFont="1" applyFill="1" applyBorder="1" applyAlignment="1" applyProtection="1">
      <alignment horizontal="center"/>
    </xf>
    <xf numFmtId="0" fontId="0" fillId="3" borderId="0" xfId="0" applyFill="1" applyAlignment="1" applyProtection="1">
      <alignment horizontal="right"/>
    </xf>
    <xf numFmtId="0" fontId="0" fillId="3" borderId="5" xfId="0" applyFill="1" applyBorder="1" applyProtection="1"/>
    <xf numFmtId="0" fontId="2" fillId="3" borderId="1" xfId="0" applyFont="1" applyFill="1" applyBorder="1" applyProtection="1"/>
    <xf numFmtId="169" fontId="14" fillId="3" borderId="5" xfId="2" applyNumberFormat="1" applyFont="1" applyFill="1" applyBorder="1" applyProtection="1"/>
    <xf numFmtId="0" fontId="8" fillId="2" borderId="1" xfId="0" applyFont="1" applyFill="1" applyBorder="1" applyProtection="1">
      <protection locked="0"/>
    </xf>
    <xf numFmtId="0" fontId="0" fillId="3" borderId="1" xfId="0" applyFill="1" applyBorder="1" applyAlignment="1" applyProtection="1">
      <alignment horizontal="center"/>
    </xf>
    <xf numFmtId="0" fontId="0" fillId="3" borderId="0" xfId="0" applyFill="1" applyAlignment="1" applyProtection="1">
      <alignment horizontal="center"/>
    </xf>
    <xf numFmtId="0" fontId="0" fillId="2" borderId="0" xfId="0" applyFill="1" applyAlignment="1" applyProtection="1">
      <alignment horizontal="left"/>
    </xf>
    <xf numFmtId="169" fontId="0" fillId="2" borderId="6" xfId="2" applyNumberFormat="1" applyFont="1" applyFill="1" applyBorder="1" applyAlignment="1" applyProtection="1">
      <alignment horizontal="center"/>
      <protection locked="0"/>
    </xf>
    <xf numFmtId="169" fontId="0" fillId="2" borderId="7" xfId="2" applyNumberFormat="1" applyFont="1" applyFill="1" applyBorder="1" applyAlignment="1" applyProtection="1">
      <alignment horizontal="center"/>
      <protection locked="0"/>
    </xf>
    <xf numFmtId="169" fontId="0" fillId="2" borderId="8" xfId="2" applyNumberFormat="1" applyFont="1" applyFill="1" applyBorder="1" applyAlignment="1" applyProtection="1">
      <alignment horizontal="center"/>
      <protection locked="0"/>
    </xf>
    <xf numFmtId="0" fontId="0" fillId="2" borderId="6" xfId="0" applyNumberFormat="1" applyFill="1" applyBorder="1" applyAlignment="1" applyProtection="1">
      <alignment horizontal="center"/>
      <protection locked="0"/>
    </xf>
    <xf numFmtId="0" fontId="0" fillId="2" borderId="7" xfId="0" applyNumberFormat="1" applyFill="1" applyBorder="1" applyAlignment="1" applyProtection="1">
      <alignment horizontal="center"/>
      <protection locked="0"/>
    </xf>
    <xf numFmtId="0" fontId="0" fillId="2" borderId="8" xfId="0" applyNumberFormat="1" applyFill="1" applyBorder="1" applyAlignment="1" applyProtection="1">
      <alignment horizontal="center"/>
      <protection locked="0"/>
    </xf>
    <xf numFmtId="0" fontId="5" fillId="4" borderId="0" xfId="0" applyFont="1" applyFill="1" applyAlignment="1" applyProtection="1">
      <alignment horizontal="center"/>
    </xf>
    <xf numFmtId="165" fontId="0" fillId="2" borderId="6" xfId="0" applyNumberFormat="1" applyFill="1" applyBorder="1" applyAlignment="1" applyProtection="1">
      <alignment horizontal="center"/>
      <protection locked="0"/>
    </xf>
    <xf numFmtId="165" fontId="0" fillId="2" borderId="7" xfId="0" applyNumberFormat="1" applyFill="1" applyBorder="1" applyAlignment="1" applyProtection="1">
      <alignment horizontal="center"/>
      <protection locked="0"/>
    </xf>
    <xf numFmtId="165" fontId="0" fillId="2" borderId="8" xfId="0" applyNumberFormat="1" applyFill="1" applyBorder="1" applyAlignment="1" applyProtection="1">
      <alignment horizontal="center"/>
      <protection locked="0"/>
    </xf>
    <xf numFmtId="0" fontId="2" fillId="2" borderId="0" xfId="0" applyFont="1" applyFill="1" applyAlignment="1" applyProtection="1">
      <alignment horizontal="left"/>
    </xf>
    <xf numFmtId="0" fontId="4" fillId="2" borderId="11" xfId="0" applyFont="1" applyFill="1" applyBorder="1" applyAlignment="1" applyProtection="1">
      <alignment horizontal="center"/>
    </xf>
    <xf numFmtId="0" fontId="2" fillId="3" borderId="0" xfId="0" applyFont="1" applyFill="1" applyAlignment="1" applyProtection="1">
      <alignment horizontal="center" vertical="center"/>
    </xf>
    <xf numFmtId="0" fontId="8" fillId="2" borderId="0" xfId="0" applyFont="1" applyFill="1" applyAlignment="1" applyProtection="1">
      <alignment horizontal="left" vertical="center"/>
    </xf>
    <xf numFmtId="0" fontId="0" fillId="3" borderId="1" xfId="0" applyFill="1" applyBorder="1" applyAlignment="1" applyProtection="1">
      <alignment horizontal="center"/>
    </xf>
    <xf numFmtId="0" fontId="2" fillId="2" borderId="4"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8" fillId="3" borderId="1" xfId="0" applyFont="1" applyFill="1" applyBorder="1" applyAlignment="1" applyProtection="1">
      <alignment horizontal="center"/>
    </xf>
    <xf numFmtId="0" fontId="0" fillId="2" borderId="0" xfId="0" applyFill="1" applyAlignment="1" applyProtection="1">
      <alignment horizontal="justify" wrapText="1"/>
    </xf>
    <xf numFmtId="0" fontId="2" fillId="2" borderId="6"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8" fillId="2" borderId="0" xfId="0" applyFont="1" applyFill="1" applyAlignment="1" applyProtection="1">
      <alignment horizontal="justify" wrapText="1"/>
    </xf>
    <xf numFmtId="0" fontId="8" fillId="3" borderId="0" xfId="0" applyFont="1" applyFill="1" applyAlignment="1" applyProtection="1">
      <alignment horizontal="justify" vertical="top" wrapText="1"/>
    </xf>
    <xf numFmtId="0" fontId="0" fillId="3" borderId="0" xfId="0" applyFill="1" applyAlignment="1" applyProtection="1">
      <alignment horizontal="justify" vertical="top" wrapText="1"/>
    </xf>
    <xf numFmtId="0" fontId="8" fillId="3" borderId="0" xfId="0" applyFont="1" applyFill="1" applyAlignment="1" applyProtection="1">
      <alignment horizontal="left"/>
    </xf>
    <xf numFmtId="0" fontId="0" fillId="3" borderId="0" xfId="0" applyFill="1" applyAlignment="1" applyProtection="1">
      <alignment horizontal="left"/>
    </xf>
    <xf numFmtId="0" fontId="0" fillId="2" borderId="0" xfId="0" applyFill="1" applyAlignment="1" applyProtection="1">
      <alignment horizontal="justify"/>
    </xf>
    <xf numFmtId="169" fontId="14" fillId="3" borderId="6" xfId="2" applyNumberFormat="1" applyFont="1" applyFill="1" applyBorder="1" applyAlignment="1" applyProtection="1">
      <alignment horizontal="center"/>
      <protection locked="0"/>
    </xf>
    <xf numFmtId="169" fontId="14" fillId="3" borderId="7" xfId="2" applyNumberFormat="1" applyFont="1" applyFill="1" applyBorder="1" applyAlignment="1" applyProtection="1">
      <alignment horizontal="center"/>
      <protection locked="0"/>
    </xf>
    <xf numFmtId="169" fontId="14" fillId="3" borderId="8" xfId="2" applyNumberFormat="1" applyFont="1" applyFill="1" applyBorder="1" applyAlignment="1" applyProtection="1">
      <alignment horizontal="center"/>
      <protection locked="0"/>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center"/>
    </xf>
    <xf numFmtId="0" fontId="8" fillId="2" borderId="6" xfId="0" applyFont="1" applyFill="1" applyBorder="1" applyAlignment="1" applyProtection="1">
      <alignment horizontal="center"/>
    </xf>
    <xf numFmtId="0" fontId="8" fillId="2" borderId="7" xfId="0" applyFont="1" applyFill="1" applyBorder="1" applyAlignment="1" applyProtection="1">
      <alignment horizontal="center"/>
    </xf>
    <xf numFmtId="0" fontId="8" fillId="2" borderId="8" xfId="0" applyFont="1" applyFill="1" applyBorder="1" applyAlignment="1" applyProtection="1">
      <alignment horizontal="center"/>
    </xf>
    <xf numFmtId="0" fontId="0" fillId="2" borderId="9" xfId="0" applyFill="1" applyBorder="1" applyAlignment="1" applyProtection="1">
      <alignment horizontal="center"/>
    </xf>
    <xf numFmtId="0" fontId="2" fillId="2" borderId="0" xfId="0" applyFont="1" applyFill="1" applyAlignment="1" applyProtection="1">
      <alignment horizontal="right"/>
    </xf>
    <xf numFmtId="0" fontId="0" fillId="3" borderId="0" xfId="0" applyFill="1" applyAlignment="1" applyProtection="1">
      <alignment horizontal="center"/>
    </xf>
    <xf numFmtId="0" fontId="0" fillId="2" borderId="13" xfId="0" applyFill="1" applyBorder="1" applyAlignment="1" applyProtection="1">
      <alignment horizontal="center"/>
    </xf>
    <xf numFmtId="165" fontId="0" fillId="2" borderId="6" xfId="0" applyNumberFormat="1" applyFill="1" applyBorder="1" applyAlignment="1" applyProtection="1">
      <alignment horizontal="center"/>
    </xf>
    <xf numFmtId="165" fontId="0" fillId="2" borderId="7" xfId="0" applyNumberFormat="1" applyFill="1" applyBorder="1" applyAlignment="1" applyProtection="1">
      <alignment horizontal="center"/>
    </xf>
    <xf numFmtId="165" fontId="0" fillId="2" borderId="8" xfId="0" applyNumberFormat="1" applyFill="1" applyBorder="1" applyAlignment="1" applyProtection="1">
      <alignment horizontal="center"/>
    </xf>
    <xf numFmtId="0" fontId="0" fillId="2" borderId="12" xfId="0" applyFill="1" applyBorder="1" applyAlignment="1" applyProtection="1">
      <alignment horizontal="left"/>
    </xf>
    <xf numFmtId="169" fontId="8" fillId="2" borderId="6" xfId="2" applyNumberFormat="1" applyFont="1" applyFill="1" applyBorder="1" applyAlignment="1" applyProtection="1">
      <alignment horizontal="right"/>
    </xf>
    <xf numFmtId="169" fontId="8" fillId="2" borderId="7" xfId="2" applyNumberFormat="1" applyFont="1" applyFill="1" applyBorder="1" applyAlignment="1" applyProtection="1">
      <alignment horizontal="right"/>
    </xf>
    <xf numFmtId="169" fontId="8" fillId="2" borderId="8" xfId="2" applyNumberFormat="1" applyFont="1" applyFill="1" applyBorder="1" applyAlignment="1" applyProtection="1">
      <alignment horizontal="right"/>
    </xf>
    <xf numFmtId="0" fontId="0" fillId="2" borderId="0" xfId="0" applyFill="1" applyBorder="1" applyAlignment="1" applyProtection="1">
      <alignment horizontal="center" wrapText="1"/>
    </xf>
    <xf numFmtId="0" fontId="0" fillId="2" borderId="13" xfId="0" applyFill="1" applyBorder="1" applyAlignment="1" applyProtection="1">
      <alignment horizontal="center" wrapText="1"/>
    </xf>
    <xf numFmtId="169" fontId="8" fillId="2" borderId="6" xfId="0" applyNumberFormat="1" applyFont="1" applyFill="1" applyBorder="1" applyAlignment="1" applyProtection="1">
      <alignment horizontal="center"/>
    </xf>
    <xf numFmtId="169" fontId="0" fillId="2" borderId="6" xfId="2" applyNumberFormat="1" applyFont="1" applyFill="1" applyBorder="1" applyAlignment="1" applyProtection="1">
      <alignment horizontal="center"/>
    </xf>
    <xf numFmtId="169" fontId="0" fillId="2" borderId="7" xfId="2" applyNumberFormat="1" applyFont="1" applyFill="1" applyBorder="1" applyAlignment="1" applyProtection="1">
      <alignment horizontal="center"/>
    </xf>
    <xf numFmtId="169" fontId="0" fillId="2" borderId="8" xfId="2" applyNumberFormat="1" applyFont="1" applyFill="1" applyBorder="1" applyAlignment="1" applyProtection="1">
      <alignment horizontal="center"/>
    </xf>
    <xf numFmtId="169" fontId="8" fillId="2" borderId="7" xfId="0" applyNumberFormat="1" applyFont="1" applyFill="1" applyBorder="1" applyAlignment="1" applyProtection="1">
      <alignment horizontal="center"/>
    </xf>
    <xf numFmtId="169" fontId="8" fillId="2" borderId="8" xfId="0" applyNumberFormat="1" applyFont="1" applyFill="1" applyBorder="1" applyAlignment="1" applyProtection="1">
      <alignment horizontal="center"/>
    </xf>
    <xf numFmtId="0" fontId="0" fillId="2" borderId="4" xfId="0" applyFill="1" applyBorder="1" applyAlignment="1" applyProtection="1">
      <alignment horizontal="center"/>
    </xf>
    <xf numFmtId="0" fontId="2" fillId="3" borderId="0" xfId="0" applyFont="1" applyFill="1" applyAlignment="1" applyProtection="1">
      <alignment horizontal="left"/>
    </xf>
    <xf numFmtId="0" fontId="8" fillId="2" borderId="0" xfId="0" applyFont="1" applyFill="1" applyAlignment="1" applyProtection="1">
      <alignment horizontal="left" wrapText="1"/>
    </xf>
    <xf numFmtId="0" fontId="0" fillId="2" borderId="0" xfId="0" applyFill="1" applyAlignment="1" applyProtection="1">
      <alignment horizontal="left" wrapText="1"/>
    </xf>
    <xf numFmtId="0" fontId="10" fillId="2" borderId="0" xfId="0" applyFont="1" applyFill="1" applyAlignment="1" applyProtection="1">
      <alignment horizontal="left"/>
    </xf>
    <xf numFmtId="0" fontId="5" fillId="2" borderId="0" xfId="0" applyFont="1" applyFill="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85725</xdr:rowOff>
    </xdr:from>
    <xdr:to>
      <xdr:col>10</xdr:col>
      <xdr:colOff>0</xdr:colOff>
      <xdr:row>43</xdr:row>
      <xdr:rowOff>114300</xdr:rowOff>
    </xdr:to>
    <xdr:sp macro="" textlink="">
      <xdr:nvSpPr>
        <xdr:cNvPr id="2" name="TextBox 1">
          <a:extLst>
            <a:ext uri="{FF2B5EF4-FFF2-40B4-BE49-F238E27FC236}">
              <a16:creationId xmlns:a16="http://schemas.microsoft.com/office/drawing/2014/main" id="{DD5268C1-1382-42CE-95E4-3840A3BF5A30}"/>
            </a:ext>
          </a:extLst>
        </xdr:cNvPr>
        <xdr:cNvSpPr txBox="1"/>
      </xdr:nvSpPr>
      <xdr:spPr>
        <a:xfrm>
          <a:off x="9526" y="85725"/>
          <a:ext cx="6372224" cy="6991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dk1"/>
              </a:solidFill>
              <a:effectLst/>
              <a:latin typeface="+mn-lt"/>
              <a:ea typeface="+mn-ea"/>
              <a:cs typeface="+mn-cs"/>
            </a:rPr>
            <a:t>Minimum Bankroll Analysis </a:t>
          </a:r>
          <a:endParaRPr lang="en-US" sz="1600">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GENERAL GUIDANCE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order for a Game of Chance room to operate, it must have sufficient cash on hand. Therefore, each licensed Game Operator Employer (GOE) must establish and comply with a minimum bankroll to ensure the gaming operation maintains cash or cash equivalents (on hand and in the bank, if readily accessible) in an amount sufficient to satisfy obligations to the gaming room's patrons, its hosting charities, and the state as they are incurred.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 determine whether a cash deficiency exists, each month the licensed GOE must complete a Minimum Bankroll Analysis Worksheet. Evidence of the monthly computation and supporting documentation must be maintained and be made available for inspection by the New Hampshire Lottery Commission (NHLC) for two years following the applicable bankroll computation date. This electronic spreadsheet has been developed for this purpose.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Licensees may store completed bankroll spreadsheets and supporting documentation in electronic form provided that the electronic records are indexed in a manner that permits prompt retrieval. Licensees may choose any consistent schedule for performing monthly computations; however, compliance with the bankroll requirements is required at all times.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Each licensed GOE is required to submit the MBA summary to the NHLC Auditors:</a:t>
          </a:r>
        </a:p>
        <a:p>
          <a:pPr lvl="1"/>
          <a:r>
            <a:rPr lang="en-US" sz="1100">
              <a:solidFill>
                <a:schemeClr val="dk1"/>
              </a:solidFill>
              <a:effectLst/>
              <a:latin typeface="+mn-lt"/>
              <a:ea typeface="+mn-ea"/>
              <a:cs typeface="+mn-cs"/>
            </a:rPr>
            <a:t>1)</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Prior to opening, each month for the first three months subsequent to opening and, if released from the monthly requirement by the NHLS, quarterly thereafter until the first anniversary of the opening;</a:t>
          </a:r>
        </a:p>
        <a:p>
          <a:pPr lvl="1"/>
          <a:r>
            <a:rPr lang="en-US" sz="1100">
              <a:solidFill>
                <a:schemeClr val="dk1"/>
              </a:solidFill>
              <a:effectLst/>
              <a:latin typeface="+mn-lt"/>
              <a:ea typeface="+mn-ea"/>
              <a:cs typeface="+mn-cs"/>
            </a:rPr>
            <a:t>2)  Upon request by the NHLC;</a:t>
          </a:r>
        </a:p>
        <a:p>
          <a:pPr lvl="1"/>
          <a:r>
            <a:rPr lang="en-US" sz="1100">
              <a:solidFill>
                <a:schemeClr val="dk1"/>
              </a:solidFill>
              <a:effectLst/>
              <a:latin typeface="+mn-lt"/>
              <a:ea typeface="+mn-ea"/>
              <a:cs typeface="+mn-cs"/>
            </a:rPr>
            <a:t>3)  Upon changes to the games being offered which materially affect the licensee’s cash requirements;</a:t>
          </a:r>
        </a:p>
        <a:p>
          <a:pPr lvl="1"/>
          <a:r>
            <a:rPr lang="en-US" sz="1100">
              <a:solidFill>
                <a:schemeClr val="dk1"/>
              </a:solidFill>
              <a:effectLst/>
              <a:latin typeface="+mn-lt"/>
              <a:ea typeface="+mn-ea"/>
              <a:cs typeface="+mn-cs"/>
            </a:rPr>
            <a:t>4)  When the licensee’s cash position materially changes; and</a:t>
          </a:r>
        </a:p>
        <a:p>
          <a:pPr lvl="1"/>
          <a:r>
            <a:rPr lang="en-US" sz="1100">
              <a:solidFill>
                <a:schemeClr val="dk1"/>
              </a:solidFill>
              <a:effectLst/>
              <a:latin typeface="+mn-lt"/>
              <a:ea typeface="+mn-ea"/>
              <a:cs typeface="+mn-cs"/>
            </a:rPr>
            <a:t>5)  When there is a cash deficiency.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at any time the GOE’s available cash or cash equivalents are less than the amount required, the GOE must immediately notify the NHLC Auditor and take immediate steps to cure the deficiency. Upon review of the bankroll analysis, the NHLC may require an adjustment to the cash requirement. Failure to inform the NHLC or to cure the default is cause for regulatory intervention.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calculated cash requirement does not necessarily mean that the licensee must maintain this entire balance on premises. In other words, the cash requirement may be maintained either on premises, or in a bank account, or both. However, the licensee must be able to draw upon the funds immediately.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Layout" zoomScaleNormal="130" workbookViewId="0">
      <selection activeCell="F53" sqref="F53"/>
    </sheetView>
  </sheetViews>
  <sheetFormatPr defaultRowHeight="12.75" x14ac:dyDescent="0.2"/>
  <cols>
    <col min="1" max="1" width="9.140625" customWidth="1"/>
  </cols>
  <sheetData/>
  <sheetProtection password="D137" sheet="1"/>
  <pageMargins left="0.7" right="0.7" top="0.92708333333333337" bottom="0.75" header="0.3" footer="0.3"/>
  <pageSetup orientation="portrait" r:id="rId1"/>
  <headerFooter>
    <oddHeader>&amp;C&amp;G</oddHeader>
    <oddFooter>&amp;LMBA Instructions&amp;RRev. 7/2020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2"/>
  <sheetViews>
    <sheetView view="pageLayout" topLeftCell="B37" zoomScaleNormal="100" zoomScaleSheetLayoutView="100" workbookViewId="0">
      <selection activeCell="F9" sqref="F9:J9"/>
    </sheetView>
  </sheetViews>
  <sheetFormatPr defaultRowHeight="12.75" x14ac:dyDescent="0.2"/>
  <cols>
    <col min="1" max="2" width="4.7109375" style="42" customWidth="1"/>
    <col min="3" max="4" width="18.7109375" style="42" customWidth="1"/>
    <col min="5" max="5" width="1.7109375" style="42" customWidth="1"/>
    <col min="6" max="7" width="9.140625" style="42"/>
    <col min="8" max="8" width="4.7109375" style="42" customWidth="1"/>
    <col min="9" max="9" width="12.28515625" style="42" customWidth="1"/>
    <col min="10" max="10" width="12.85546875" style="42" customWidth="1"/>
    <col min="11" max="11" width="9.140625" style="42"/>
    <col min="12" max="12" width="13.42578125" style="42" customWidth="1"/>
    <col min="13" max="16384" width="9.140625" style="42"/>
  </cols>
  <sheetData>
    <row r="1" spans="1:12" ht="3.75" customHeight="1" x14ac:dyDescent="0.2"/>
    <row r="2" spans="1:12" ht="11.25" customHeight="1" x14ac:dyDescent="0.4">
      <c r="A2" s="1"/>
      <c r="B2" s="1"/>
      <c r="C2" s="1"/>
      <c r="D2" s="1"/>
      <c r="E2" s="1"/>
      <c r="F2" s="1"/>
      <c r="G2" s="1"/>
      <c r="H2" s="1"/>
      <c r="I2" s="1"/>
      <c r="J2" s="1"/>
      <c r="K2" s="1"/>
      <c r="L2" s="1"/>
    </row>
    <row r="3" spans="1:12" ht="12.75" customHeight="1" x14ac:dyDescent="0.4">
      <c r="A3" s="82" t="s">
        <v>95</v>
      </c>
      <c r="B3" s="82"/>
      <c r="C3" s="83" t="s">
        <v>96</v>
      </c>
      <c r="D3" s="83"/>
      <c r="E3" s="83"/>
      <c r="F3" s="83"/>
      <c r="G3" s="83"/>
      <c r="H3" s="83"/>
      <c r="I3" s="83"/>
      <c r="J3" s="83"/>
      <c r="K3" s="83"/>
      <c r="L3" s="1"/>
    </row>
    <row r="4" spans="1:12" x14ac:dyDescent="0.2">
      <c r="A4" s="2"/>
      <c r="B4" s="2"/>
      <c r="C4" s="2"/>
      <c r="D4" s="2"/>
      <c r="E4" s="2"/>
      <c r="F4" s="2"/>
      <c r="G4" s="2"/>
      <c r="H4" s="2"/>
      <c r="I4" s="2"/>
      <c r="J4" s="2"/>
      <c r="K4" s="2"/>
      <c r="L4" s="2"/>
    </row>
    <row r="5" spans="1:12" x14ac:dyDescent="0.2">
      <c r="A5" s="2"/>
      <c r="B5" s="2"/>
      <c r="C5" s="2"/>
      <c r="D5" s="4" t="s">
        <v>114</v>
      </c>
      <c r="E5" s="2"/>
      <c r="F5" s="73"/>
      <c r="G5" s="74"/>
      <c r="H5" s="74"/>
      <c r="I5" s="74"/>
      <c r="J5" s="75"/>
      <c r="K5" s="2"/>
      <c r="L5" s="2"/>
    </row>
    <row r="6" spans="1:12" ht="4.5" customHeight="1" x14ac:dyDescent="0.2">
      <c r="A6" s="2"/>
      <c r="B6" s="2"/>
      <c r="C6" s="2"/>
      <c r="D6" s="4"/>
      <c r="E6" s="2"/>
      <c r="F6" s="51"/>
      <c r="G6" s="51"/>
      <c r="H6" s="51"/>
      <c r="I6" s="51"/>
      <c r="J6" s="51"/>
      <c r="K6" s="2"/>
      <c r="L6" s="2"/>
    </row>
    <row r="7" spans="1:12" x14ac:dyDescent="0.2">
      <c r="A7" s="2"/>
      <c r="B7" s="2"/>
      <c r="C7" s="2"/>
      <c r="D7" s="4" t="s">
        <v>115</v>
      </c>
      <c r="E7" s="2"/>
      <c r="F7" s="73"/>
      <c r="G7" s="74"/>
      <c r="H7" s="74"/>
      <c r="I7" s="74"/>
      <c r="J7" s="75"/>
      <c r="K7" s="2"/>
      <c r="L7" s="2"/>
    </row>
    <row r="8" spans="1:12" ht="5.0999999999999996" customHeight="1" x14ac:dyDescent="0.2">
      <c r="A8" s="2"/>
      <c r="B8" s="2"/>
      <c r="C8" s="2"/>
      <c r="D8" s="2"/>
      <c r="E8" s="2"/>
      <c r="F8" s="2"/>
      <c r="G8" s="2"/>
      <c r="H8" s="2"/>
      <c r="I8" s="2"/>
      <c r="J8" s="2"/>
      <c r="K8" s="2"/>
      <c r="L8" s="2"/>
    </row>
    <row r="9" spans="1:12" x14ac:dyDescent="0.2">
      <c r="A9" s="2"/>
      <c r="B9" s="2"/>
      <c r="C9" s="2"/>
      <c r="D9" s="4" t="s">
        <v>10</v>
      </c>
      <c r="E9" s="2"/>
      <c r="F9" s="77"/>
      <c r="G9" s="78"/>
      <c r="H9" s="78"/>
      <c r="I9" s="78"/>
      <c r="J9" s="79"/>
      <c r="K9" s="2"/>
      <c r="L9" s="2"/>
    </row>
    <row r="10" spans="1:12" x14ac:dyDescent="0.2">
      <c r="A10" s="2"/>
      <c r="B10" s="2"/>
      <c r="C10" s="2"/>
      <c r="D10" s="2"/>
      <c r="E10" s="2"/>
      <c r="F10" s="81" t="s">
        <v>143</v>
      </c>
      <c r="G10" s="81"/>
      <c r="H10" s="81"/>
      <c r="I10" s="81"/>
      <c r="J10" s="81"/>
      <c r="K10" s="2"/>
      <c r="L10" s="2"/>
    </row>
    <row r="11" spans="1:12" x14ac:dyDescent="0.2">
      <c r="A11" s="2"/>
      <c r="B11" s="2"/>
      <c r="C11" s="2"/>
      <c r="D11" s="2"/>
      <c r="E11" s="2"/>
      <c r="F11" s="2"/>
      <c r="G11" s="2"/>
      <c r="H11" s="2"/>
      <c r="I11" s="2"/>
      <c r="J11" s="2"/>
      <c r="K11" s="2"/>
      <c r="L11" s="2"/>
    </row>
    <row r="12" spans="1:12" x14ac:dyDescent="0.2">
      <c r="A12" s="2"/>
      <c r="B12" s="2"/>
      <c r="C12" s="2"/>
      <c r="D12" s="4" t="s">
        <v>109</v>
      </c>
      <c r="E12" s="2"/>
      <c r="F12" s="73"/>
      <c r="G12" s="74"/>
      <c r="H12" s="74"/>
      <c r="I12" s="74"/>
      <c r="J12" s="75"/>
      <c r="K12" s="2"/>
      <c r="L12" s="2"/>
    </row>
    <row r="13" spans="1:12" ht="5.0999999999999996" customHeight="1" x14ac:dyDescent="0.2">
      <c r="A13" s="2"/>
      <c r="B13" s="2"/>
      <c r="C13" s="2"/>
      <c r="D13" s="2"/>
      <c r="E13" s="2"/>
      <c r="F13" s="2"/>
      <c r="G13" s="2"/>
      <c r="H13" s="2"/>
      <c r="I13" s="2"/>
      <c r="J13" s="2"/>
      <c r="K13" s="2"/>
      <c r="L13" s="2"/>
    </row>
    <row r="14" spans="1:12" x14ac:dyDescent="0.2">
      <c r="A14" s="2"/>
      <c r="B14" s="2"/>
      <c r="C14" s="2"/>
      <c r="D14" s="4" t="s">
        <v>1</v>
      </c>
      <c r="E14" s="2"/>
      <c r="F14" s="77"/>
      <c r="G14" s="78"/>
      <c r="H14" s="78"/>
      <c r="I14" s="78"/>
      <c r="J14" s="79"/>
      <c r="K14" s="2"/>
      <c r="L14" s="2"/>
    </row>
    <row r="15" spans="1:12" x14ac:dyDescent="0.2">
      <c r="A15" s="2"/>
      <c r="B15" s="2"/>
      <c r="C15" s="2"/>
      <c r="D15" s="2"/>
      <c r="E15" s="2"/>
      <c r="F15" s="81" t="s">
        <v>143</v>
      </c>
      <c r="G15" s="81"/>
      <c r="H15" s="81"/>
      <c r="I15" s="81"/>
      <c r="J15" s="81"/>
      <c r="K15" s="2"/>
      <c r="L15" s="2"/>
    </row>
    <row r="16" spans="1:12" x14ac:dyDescent="0.2">
      <c r="A16" s="2"/>
      <c r="B16" s="2"/>
      <c r="C16" s="2"/>
      <c r="D16" s="2"/>
      <c r="E16" s="2"/>
      <c r="F16" s="2"/>
      <c r="G16" s="2"/>
      <c r="H16" s="2"/>
      <c r="I16" s="2"/>
      <c r="J16" s="2"/>
      <c r="K16" s="2"/>
      <c r="L16" s="2"/>
    </row>
    <row r="17" spans="1:12" ht="15.95" customHeight="1" x14ac:dyDescent="0.25">
      <c r="A17" s="76" t="s">
        <v>2</v>
      </c>
      <c r="B17" s="76"/>
      <c r="C17" s="76"/>
      <c r="D17" s="76"/>
      <c r="E17" s="76"/>
      <c r="F17" s="76"/>
      <c r="G17" s="76"/>
      <c r="H17" s="76"/>
      <c r="I17" s="76"/>
      <c r="J17" s="76"/>
      <c r="K17" s="76"/>
      <c r="L17" s="76"/>
    </row>
    <row r="18" spans="1:12" s="49" customFormat="1" ht="5.0999999999999996" customHeight="1" x14ac:dyDescent="0.25">
      <c r="A18" s="48"/>
    </row>
    <row r="19" spans="1:12" ht="40.5" customHeight="1" x14ac:dyDescent="0.2">
      <c r="A19" s="93" t="s">
        <v>110</v>
      </c>
      <c r="B19" s="93"/>
      <c r="C19" s="93"/>
      <c r="D19" s="93"/>
      <c r="E19" s="93"/>
      <c r="F19" s="93"/>
      <c r="G19" s="93"/>
      <c r="H19" s="93"/>
      <c r="I19" s="93"/>
      <c r="J19" s="93"/>
      <c r="K19" s="47"/>
      <c r="L19" s="2"/>
    </row>
    <row r="20" spans="1:12" ht="5.0999999999999996" customHeight="1" x14ac:dyDescent="0.2">
      <c r="A20" s="2"/>
      <c r="B20" s="2"/>
      <c r="C20" s="2"/>
      <c r="D20" s="2"/>
      <c r="E20" s="2"/>
      <c r="F20" s="2"/>
      <c r="G20" s="2"/>
      <c r="H20" s="2"/>
      <c r="I20" s="2"/>
      <c r="J20" s="2"/>
      <c r="K20" s="2"/>
      <c r="L20" s="2"/>
    </row>
    <row r="21" spans="1:12" x14ac:dyDescent="0.2">
      <c r="A21" s="43" t="s">
        <v>4</v>
      </c>
      <c r="B21" s="10" t="s">
        <v>3</v>
      </c>
      <c r="C21" s="2"/>
      <c r="D21" s="2"/>
      <c r="E21" s="2"/>
      <c r="F21" s="2"/>
      <c r="G21" s="2"/>
      <c r="H21" s="2"/>
      <c r="I21" s="2"/>
      <c r="J21" s="2"/>
      <c r="K21" s="2"/>
      <c r="L21" s="2"/>
    </row>
    <row r="22" spans="1:12" ht="5.0999999999999996" customHeight="1" x14ac:dyDescent="0.2">
      <c r="A22" s="43"/>
      <c r="B22" s="10"/>
      <c r="C22" s="2"/>
      <c r="D22" s="2"/>
      <c r="E22" s="2"/>
      <c r="F22" s="2"/>
      <c r="G22" s="2"/>
      <c r="H22" s="2"/>
      <c r="I22" s="2"/>
      <c r="J22" s="2"/>
      <c r="K22" s="2"/>
      <c r="L22" s="2"/>
    </row>
    <row r="23" spans="1:12" ht="5.0999999999999996" customHeight="1" x14ac:dyDescent="0.2">
      <c r="A23" s="2"/>
      <c r="B23" s="2"/>
      <c r="C23" s="2"/>
      <c r="D23" s="2"/>
      <c r="E23" s="2"/>
      <c r="F23" s="2"/>
      <c r="G23" s="2"/>
      <c r="H23" s="2"/>
      <c r="I23" s="2"/>
      <c r="J23" s="2"/>
      <c r="K23" s="2"/>
      <c r="L23" s="2"/>
    </row>
    <row r="24" spans="1:12" x14ac:dyDescent="0.2">
      <c r="A24" s="2"/>
      <c r="B24" s="12" t="s">
        <v>5</v>
      </c>
      <c r="C24" s="89" t="s">
        <v>7</v>
      </c>
      <c r="D24" s="89"/>
      <c r="E24" s="89"/>
      <c r="F24" s="89"/>
      <c r="G24" s="89"/>
      <c r="H24" s="89"/>
      <c r="I24" s="89"/>
      <c r="J24" s="89"/>
      <c r="K24" s="2"/>
      <c r="L24" s="2"/>
    </row>
    <row r="25" spans="1:12" x14ac:dyDescent="0.2">
      <c r="A25" s="2"/>
      <c r="B25" s="2"/>
      <c r="C25" s="89"/>
      <c r="D25" s="89"/>
      <c r="E25" s="89"/>
      <c r="F25" s="89"/>
      <c r="G25" s="89"/>
      <c r="H25" s="89"/>
      <c r="I25" s="89"/>
      <c r="J25" s="89"/>
      <c r="K25" s="2"/>
      <c r="L25" s="2"/>
    </row>
    <row r="26" spans="1:12" ht="5.0999999999999996" customHeight="1" x14ac:dyDescent="0.2">
      <c r="A26" s="2"/>
      <c r="B26" s="2"/>
      <c r="C26" s="2"/>
      <c r="D26" s="2"/>
      <c r="E26" s="2"/>
      <c r="F26" s="2"/>
      <c r="G26" s="2"/>
      <c r="H26" s="2"/>
      <c r="I26" s="2"/>
      <c r="J26" s="2"/>
      <c r="K26" s="2"/>
      <c r="L26" s="2"/>
    </row>
    <row r="27" spans="1:12" x14ac:dyDescent="0.2">
      <c r="A27" s="2"/>
      <c r="B27" s="2"/>
      <c r="C27" s="2"/>
      <c r="D27" s="2"/>
      <c r="E27" s="2"/>
      <c r="F27" s="2"/>
      <c r="G27" s="2"/>
      <c r="H27" s="13" t="s">
        <v>5</v>
      </c>
      <c r="I27" s="70">
        <v>0</v>
      </c>
      <c r="J27" s="71"/>
      <c r="K27" s="72"/>
      <c r="L27" s="2"/>
    </row>
    <row r="28" spans="1:12" ht="5.0999999999999996" customHeight="1" x14ac:dyDescent="0.2">
      <c r="A28" s="2"/>
      <c r="B28" s="2"/>
      <c r="C28" s="2"/>
      <c r="D28" s="2"/>
      <c r="E28" s="2"/>
      <c r="F28" s="2"/>
      <c r="G28" s="2"/>
      <c r="H28" s="2"/>
      <c r="I28" s="2"/>
      <c r="J28" s="2"/>
      <c r="K28" s="2"/>
      <c r="L28" s="2"/>
    </row>
    <row r="29" spans="1:12" ht="12.75" customHeight="1" x14ac:dyDescent="0.2">
      <c r="A29" s="2"/>
      <c r="B29" s="12" t="s">
        <v>6</v>
      </c>
      <c r="C29" s="93" t="s">
        <v>111</v>
      </c>
      <c r="D29" s="89"/>
      <c r="E29" s="89"/>
      <c r="F29" s="89"/>
      <c r="G29" s="89"/>
      <c r="H29" s="89"/>
      <c r="I29" s="89"/>
      <c r="J29" s="89"/>
      <c r="K29" s="2"/>
      <c r="L29" s="2"/>
    </row>
    <row r="30" spans="1:12" x14ac:dyDescent="0.2">
      <c r="A30" s="2"/>
      <c r="B30" s="2"/>
      <c r="C30" s="89"/>
      <c r="D30" s="89"/>
      <c r="E30" s="89"/>
      <c r="F30" s="89"/>
      <c r="G30" s="89"/>
      <c r="H30" s="89"/>
      <c r="I30" s="89"/>
      <c r="J30" s="89"/>
      <c r="K30" s="2"/>
      <c r="L30" s="2"/>
    </row>
    <row r="31" spans="1:12" x14ac:dyDescent="0.2">
      <c r="A31" s="2"/>
      <c r="B31" s="2"/>
      <c r="C31" s="89"/>
      <c r="D31" s="89"/>
      <c r="E31" s="89"/>
      <c r="F31" s="89"/>
      <c r="G31" s="89"/>
      <c r="H31" s="89"/>
      <c r="I31" s="89"/>
      <c r="J31" s="89"/>
      <c r="K31" s="2"/>
      <c r="L31" s="2"/>
    </row>
    <row r="32" spans="1:12" x14ac:dyDescent="0.2">
      <c r="A32" s="2"/>
      <c r="B32" s="2"/>
      <c r="C32" s="89"/>
      <c r="D32" s="89"/>
      <c r="E32" s="89"/>
      <c r="F32" s="89"/>
      <c r="G32" s="89"/>
      <c r="H32" s="89"/>
      <c r="I32" s="89"/>
      <c r="J32" s="89"/>
      <c r="K32" s="2"/>
      <c r="L32" s="2"/>
    </row>
    <row r="33" spans="1:12" ht="5.0999999999999996" customHeight="1" x14ac:dyDescent="0.2">
      <c r="A33" s="2"/>
      <c r="B33" s="2"/>
      <c r="C33" s="2"/>
      <c r="D33" s="2"/>
      <c r="E33" s="2"/>
      <c r="F33" s="2"/>
      <c r="G33" s="2"/>
      <c r="H33" s="2"/>
      <c r="I33" s="2"/>
      <c r="J33" s="2"/>
      <c r="K33" s="2"/>
      <c r="L33" s="2"/>
    </row>
    <row r="34" spans="1:12" x14ac:dyDescent="0.2">
      <c r="A34" s="2"/>
      <c r="B34" s="2"/>
      <c r="C34" s="2"/>
      <c r="D34" s="2"/>
      <c r="E34" s="2"/>
      <c r="F34" s="2"/>
      <c r="G34" s="2"/>
      <c r="H34" s="13" t="s">
        <v>6</v>
      </c>
      <c r="I34" s="70"/>
      <c r="J34" s="71"/>
      <c r="K34" s="72"/>
      <c r="L34" s="2"/>
    </row>
    <row r="35" spans="1:12" ht="5.0999999999999996" customHeight="1" x14ac:dyDescent="0.2">
      <c r="A35" s="2"/>
      <c r="B35" s="2"/>
      <c r="C35" s="2"/>
      <c r="D35" s="2"/>
      <c r="E35" s="2"/>
      <c r="F35" s="2"/>
      <c r="G35" s="2"/>
      <c r="H35" s="2"/>
      <c r="I35" s="2"/>
      <c r="J35" s="2"/>
      <c r="K35" s="2"/>
      <c r="L35" s="2"/>
    </row>
    <row r="36" spans="1:12" x14ac:dyDescent="0.2">
      <c r="A36" s="43" t="s">
        <v>8</v>
      </c>
      <c r="B36" s="10" t="s">
        <v>141</v>
      </c>
      <c r="C36" s="2"/>
      <c r="D36" s="2"/>
      <c r="E36" s="2"/>
      <c r="F36" s="2"/>
      <c r="G36" s="2"/>
      <c r="H36" s="2"/>
      <c r="I36" s="2"/>
      <c r="J36" s="2"/>
      <c r="K36" s="2"/>
      <c r="L36" s="2"/>
    </row>
    <row r="37" spans="1:12" ht="5.0999999999999996" customHeight="1" x14ac:dyDescent="0.2">
      <c r="A37" s="43"/>
      <c r="B37" s="10"/>
      <c r="C37" s="2"/>
      <c r="D37" s="2"/>
      <c r="E37" s="2"/>
      <c r="F37" s="2"/>
      <c r="G37" s="2"/>
      <c r="H37" s="2"/>
      <c r="I37" s="2"/>
      <c r="J37" s="2"/>
      <c r="K37" s="2"/>
      <c r="L37" s="2"/>
    </row>
    <row r="38" spans="1:12" ht="12.75" customHeight="1" x14ac:dyDescent="0.2">
      <c r="A38" s="2"/>
      <c r="B38" s="12" t="s">
        <v>9</v>
      </c>
      <c r="C38" s="93" t="s">
        <v>112</v>
      </c>
      <c r="D38" s="89"/>
      <c r="E38" s="89"/>
      <c r="F38" s="89"/>
      <c r="G38" s="89"/>
      <c r="H38" s="89"/>
      <c r="I38" s="89"/>
      <c r="J38" s="89"/>
      <c r="K38" s="2"/>
      <c r="L38" s="2"/>
    </row>
    <row r="39" spans="1:12" x14ac:dyDescent="0.2">
      <c r="A39" s="2"/>
      <c r="B39" s="2"/>
      <c r="C39" s="89"/>
      <c r="D39" s="89"/>
      <c r="E39" s="89"/>
      <c r="F39" s="89"/>
      <c r="G39" s="89"/>
      <c r="H39" s="89"/>
      <c r="I39" s="89"/>
      <c r="J39" s="89"/>
      <c r="K39" s="2"/>
      <c r="L39" s="2"/>
    </row>
    <row r="40" spans="1:12" x14ac:dyDescent="0.2">
      <c r="A40" s="2"/>
      <c r="B40" s="2"/>
      <c r="C40" s="89"/>
      <c r="D40" s="89"/>
      <c r="E40" s="89"/>
      <c r="F40" s="89"/>
      <c r="G40" s="89"/>
      <c r="H40" s="89"/>
      <c r="I40" s="89"/>
      <c r="J40" s="89"/>
      <c r="K40" s="2"/>
      <c r="L40" s="2"/>
    </row>
    <row r="41" spans="1:12" x14ac:dyDescent="0.2">
      <c r="A41" s="2"/>
      <c r="B41" s="2"/>
      <c r="C41" s="89"/>
      <c r="D41" s="89"/>
      <c r="E41" s="89"/>
      <c r="F41" s="89"/>
      <c r="G41" s="89"/>
      <c r="H41" s="89"/>
      <c r="I41" s="89"/>
      <c r="J41" s="89"/>
      <c r="K41" s="2"/>
      <c r="L41" s="2"/>
    </row>
    <row r="42" spans="1:12" x14ac:dyDescent="0.2">
      <c r="A42" s="2"/>
      <c r="B42" s="2"/>
      <c r="C42" s="89"/>
      <c r="D42" s="89"/>
      <c r="E42" s="89"/>
      <c r="F42" s="89"/>
      <c r="G42" s="89"/>
      <c r="H42" s="89"/>
      <c r="I42" s="89"/>
      <c r="J42" s="89"/>
      <c r="K42" s="2"/>
      <c r="L42" s="2"/>
    </row>
    <row r="43" spans="1:12" ht="5.0999999999999996" customHeight="1" x14ac:dyDescent="0.2">
      <c r="A43" s="2"/>
      <c r="B43" s="2"/>
      <c r="C43" s="2"/>
      <c r="D43" s="2"/>
      <c r="E43" s="2"/>
      <c r="F43" s="2"/>
      <c r="G43" s="2"/>
      <c r="H43" s="2"/>
      <c r="I43" s="2"/>
      <c r="J43" s="2"/>
      <c r="K43" s="2"/>
      <c r="L43" s="2"/>
    </row>
    <row r="44" spans="1:12" x14ac:dyDescent="0.2">
      <c r="A44" s="2"/>
      <c r="B44" s="2"/>
      <c r="C44" s="2"/>
      <c r="D44" s="2"/>
      <c r="E44" s="2"/>
      <c r="F44" s="2"/>
      <c r="G44" s="2"/>
      <c r="H44" s="13" t="s">
        <v>9</v>
      </c>
      <c r="I44" s="70"/>
      <c r="J44" s="71"/>
      <c r="K44" s="72"/>
      <c r="L44" s="2"/>
    </row>
    <row r="45" spans="1:12" ht="5.0999999999999996" customHeight="1" x14ac:dyDescent="0.2">
      <c r="A45" s="2"/>
      <c r="B45" s="2"/>
      <c r="C45" s="2"/>
      <c r="D45" s="2"/>
      <c r="E45" s="2"/>
      <c r="F45" s="2"/>
      <c r="G45" s="2"/>
      <c r="H45" s="44"/>
      <c r="I45" s="45"/>
      <c r="J45" s="45"/>
      <c r="K45" s="45"/>
      <c r="L45" s="2"/>
    </row>
    <row r="46" spans="1:12" x14ac:dyDescent="0.2">
      <c r="A46" s="2"/>
      <c r="B46" s="46" t="s">
        <v>15</v>
      </c>
      <c r="C46" s="2" t="s">
        <v>97</v>
      </c>
      <c r="D46" s="2"/>
      <c r="E46" s="2"/>
      <c r="F46" s="2"/>
      <c r="G46" s="2"/>
      <c r="H46" s="44"/>
      <c r="I46" s="45"/>
      <c r="J46" s="45"/>
      <c r="K46" s="45"/>
      <c r="L46" s="2"/>
    </row>
    <row r="47" spans="1:12" ht="5.0999999999999996" customHeight="1" x14ac:dyDescent="0.2">
      <c r="A47" s="2"/>
      <c r="B47" s="2"/>
      <c r="C47" s="2"/>
      <c r="D47" s="2"/>
      <c r="E47" s="2"/>
      <c r="F47" s="2"/>
      <c r="G47" s="2"/>
      <c r="H47" s="2"/>
      <c r="I47" s="2"/>
      <c r="J47" s="2"/>
      <c r="K47" s="2"/>
      <c r="L47" s="2"/>
    </row>
    <row r="48" spans="1:12" x14ac:dyDescent="0.2">
      <c r="A48" s="43" t="s">
        <v>11</v>
      </c>
      <c r="B48" s="10" t="s">
        <v>12</v>
      </c>
      <c r="C48" s="2"/>
      <c r="D48" s="2"/>
      <c r="E48" s="2"/>
      <c r="F48" s="2"/>
      <c r="G48" s="2"/>
      <c r="H48" s="2"/>
      <c r="I48" s="2"/>
      <c r="J48" s="2"/>
      <c r="K48" s="2"/>
      <c r="L48" s="2"/>
    </row>
    <row r="49" spans="1:12" ht="5.0999999999999996" customHeight="1" x14ac:dyDescent="0.2">
      <c r="A49" s="2"/>
      <c r="B49" s="2"/>
      <c r="C49" s="2"/>
      <c r="D49" s="2"/>
      <c r="E49" s="2"/>
      <c r="F49" s="2"/>
      <c r="G49" s="2"/>
      <c r="H49" s="2"/>
      <c r="I49" s="2"/>
      <c r="J49" s="2"/>
      <c r="K49" s="2"/>
      <c r="L49" s="2"/>
    </row>
    <row r="50" spans="1:12" x14ac:dyDescent="0.2">
      <c r="A50" s="2"/>
      <c r="B50" s="12" t="s">
        <v>13</v>
      </c>
      <c r="C50" s="2" t="s">
        <v>98</v>
      </c>
      <c r="D50" s="2"/>
      <c r="E50" s="2"/>
      <c r="F50" s="2"/>
      <c r="G50" s="2"/>
      <c r="H50" s="2"/>
      <c r="I50" s="2"/>
      <c r="J50" s="2"/>
      <c r="K50" s="2"/>
      <c r="L50" s="2"/>
    </row>
    <row r="51" spans="1:12" ht="5.0999999999999996" customHeight="1" x14ac:dyDescent="0.2">
      <c r="A51" s="2"/>
      <c r="B51" s="2"/>
      <c r="C51" s="2"/>
      <c r="D51" s="2"/>
      <c r="E51" s="2"/>
      <c r="F51" s="2"/>
      <c r="G51" s="2"/>
      <c r="H51" s="2"/>
      <c r="I51" s="2"/>
      <c r="J51" s="2"/>
      <c r="K51" s="2"/>
      <c r="L51" s="2"/>
    </row>
    <row r="52" spans="1:12" ht="12.75" customHeight="1" x14ac:dyDescent="0.2">
      <c r="A52" s="2"/>
      <c r="B52" s="12" t="s">
        <v>14</v>
      </c>
      <c r="C52" s="94" t="s">
        <v>113</v>
      </c>
      <c r="D52" s="95"/>
      <c r="E52" s="95"/>
      <c r="F52" s="95"/>
      <c r="G52" s="95"/>
      <c r="H52" s="95"/>
      <c r="I52" s="95"/>
      <c r="J52" s="95"/>
      <c r="K52" s="2"/>
      <c r="L52" s="2"/>
    </row>
    <row r="53" spans="1:12" x14ac:dyDescent="0.2">
      <c r="A53" s="2"/>
      <c r="B53" s="2"/>
      <c r="C53" s="95"/>
      <c r="D53" s="95"/>
      <c r="E53" s="95"/>
      <c r="F53" s="95"/>
      <c r="G53" s="95"/>
      <c r="H53" s="95"/>
      <c r="I53" s="95"/>
      <c r="J53" s="95"/>
      <c r="K53" s="2"/>
      <c r="L53" s="2"/>
    </row>
    <row r="54" spans="1:12" x14ac:dyDescent="0.2">
      <c r="A54" s="2"/>
      <c r="B54" s="2"/>
      <c r="C54" s="95"/>
      <c r="D54" s="95"/>
      <c r="E54" s="95"/>
      <c r="F54" s="95"/>
      <c r="G54" s="95"/>
      <c r="H54" s="95"/>
      <c r="I54" s="95"/>
      <c r="J54" s="95"/>
      <c r="K54" s="2"/>
      <c r="L54" s="2"/>
    </row>
    <row r="55" spans="1:12" x14ac:dyDescent="0.2">
      <c r="A55" s="2"/>
      <c r="B55" s="2"/>
      <c r="C55" s="95"/>
      <c r="D55" s="95"/>
      <c r="E55" s="95"/>
      <c r="F55" s="95"/>
      <c r="G55" s="95"/>
      <c r="H55" s="95"/>
      <c r="I55" s="95"/>
      <c r="J55" s="95"/>
      <c r="K55" s="2"/>
      <c r="L55" s="2"/>
    </row>
    <row r="56" spans="1:12" x14ac:dyDescent="0.2">
      <c r="A56" s="2"/>
      <c r="B56" s="2"/>
      <c r="C56" s="95"/>
      <c r="D56" s="95"/>
      <c r="E56" s="95"/>
      <c r="F56" s="95"/>
      <c r="G56" s="95"/>
      <c r="H56" s="95"/>
      <c r="I56" s="95"/>
      <c r="J56" s="95"/>
      <c r="K56" s="2"/>
      <c r="L56" s="2"/>
    </row>
    <row r="57" spans="1:12" x14ac:dyDescent="0.2">
      <c r="A57" s="2"/>
      <c r="B57" s="2"/>
      <c r="C57" s="95"/>
      <c r="D57" s="95"/>
      <c r="E57" s="95"/>
      <c r="F57" s="95"/>
      <c r="G57" s="95"/>
      <c r="H57" s="95"/>
      <c r="I57" s="95"/>
      <c r="J57" s="95"/>
      <c r="K57" s="2"/>
      <c r="L57" s="2"/>
    </row>
    <row r="58" spans="1:12" ht="5.0999999999999996" customHeight="1" x14ac:dyDescent="0.2">
      <c r="A58" s="2"/>
      <c r="B58" s="2"/>
      <c r="C58" s="2"/>
      <c r="D58" s="2"/>
      <c r="E58" s="2"/>
      <c r="F58" s="2"/>
      <c r="G58" s="2"/>
      <c r="H58" s="2"/>
      <c r="I58" s="2"/>
      <c r="J58" s="2"/>
      <c r="K58" s="2"/>
      <c r="L58" s="2"/>
    </row>
    <row r="59" spans="1:12" x14ac:dyDescent="0.2">
      <c r="A59" s="2"/>
      <c r="B59" s="2"/>
      <c r="C59" s="2"/>
      <c r="D59" s="2"/>
      <c r="E59" s="2"/>
      <c r="F59" s="2"/>
      <c r="G59" s="2"/>
      <c r="H59" s="13" t="s">
        <v>14</v>
      </c>
      <c r="I59" s="70">
        <v>0</v>
      </c>
      <c r="J59" s="71"/>
      <c r="K59" s="72"/>
      <c r="L59" s="2"/>
    </row>
    <row r="60" spans="1:12" ht="5.0999999999999996" customHeight="1" x14ac:dyDescent="0.2">
      <c r="A60" s="2"/>
      <c r="B60" s="2"/>
      <c r="C60" s="2"/>
      <c r="D60" s="2"/>
      <c r="E60" s="2"/>
      <c r="F60" s="2"/>
      <c r="G60" s="2"/>
      <c r="H60" s="2"/>
      <c r="I60" s="2"/>
      <c r="J60" s="2"/>
      <c r="K60" s="2"/>
      <c r="L60" s="2"/>
    </row>
    <row r="61" spans="1:12" x14ac:dyDescent="0.2">
      <c r="A61" s="43" t="s">
        <v>16</v>
      </c>
      <c r="B61" s="10" t="s">
        <v>17</v>
      </c>
      <c r="C61" s="2"/>
      <c r="D61" s="2"/>
      <c r="E61" s="2"/>
      <c r="F61" s="2"/>
      <c r="G61" s="2"/>
      <c r="H61" s="2"/>
      <c r="I61" s="2"/>
      <c r="J61" s="2"/>
      <c r="K61" s="2"/>
      <c r="L61" s="2"/>
    </row>
    <row r="62" spans="1:12" ht="5.0999999999999996" customHeight="1" x14ac:dyDescent="0.2">
      <c r="A62" s="2"/>
      <c r="B62" s="2"/>
      <c r="C62" s="2"/>
      <c r="D62" s="2"/>
      <c r="E62" s="2"/>
      <c r="F62" s="2"/>
      <c r="G62" s="2"/>
      <c r="H62" s="2"/>
      <c r="I62" s="2"/>
      <c r="J62" s="2"/>
      <c r="K62" s="2"/>
      <c r="L62" s="2"/>
    </row>
    <row r="63" spans="1:12" x14ac:dyDescent="0.2">
      <c r="A63" s="2"/>
      <c r="B63" s="12" t="s">
        <v>18</v>
      </c>
      <c r="C63" s="2" t="s">
        <v>97</v>
      </c>
      <c r="D63" s="2"/>
      <c r="E63" s="2"/>
      <c r="F63" s="2"/>
      <c r="G63" s="2"/>
      <c r="H63" s="2"/>
      <c r="I63" s="2"/>
      <c r="J63" s="2"/>
      <c r="K63" s="2"/>
      <c r="L63" s="2"/>
    </row>
    <row r="64" spans="1:12" ht="5.0999999999999996" customHeight="1" x14ac:dyDescent="0.2">
      <c r="A64" s="2"/>
      <c r="B64" s="2"/>
      <c r="C64" s="2"/>
      <c r="D64" s="2"/>
      <c r="E64" s="2"/>
      <c r="F64" s="2"/>
      <c r="G64" s="2"/>
      <c r="H64" s="2"/>
      <c r="I64" s="2"/>
      <c r="J64" s="2"/>
      <c r="K64" s="2"/>
      <c r="L64" s="2"/>
    </row>
    <row r="65" spans="1:12" x14ac:dyDescent="0.2">
      <c r="A65" s="2"/>
      <c r="B65" s="12" t="s">
        <v>19</v>
      </c>
      <c r="C65" s="2" t="s">
        <v>97</v>
      </c>
      <c r="D65" s="2"/>
      <c r="E65" s="2"/>
      <c r="F65" s="2"/>
      <c r="G65" s="2"/>
      <c r="H65" s="2"/>
      <c r="I65" s="2"/>
      <c r="J65" s="2"/>
      <c r="K65" s="2"/>
      <c r="L65" s="2"/>
    </row>
    <row r="66" spans="1:12" ht="5.0999999999999996" customHeight="1" x14ac:dyDescent="0.2">
      <c r="A66" s="2"/>
      <c r="B66" s="2"/>
      <c r="C66" s="2"/>
      <c r="D66" s="2"/>
      <c r="E66" s="2"/>
      <c r="F66" s="2"/>
      <c r="G66" s="2"/>
      <c r="H66" s="2"/>
      <c r="I66" s="2"/>
      <c r="J66" s="2"/>
      <c r="K66" s="2"/>
      <c r="L66" s="2"/>
    </row>
    <row r="67" spans="1:12" x14ac:dyDescent="0.2">
      <c r="A67" s="43" t="s">
        <v>20</v>
      </c>
      <c r="B67" s="10" t="s">
        <v>21</v>
      </c>
      <c r="C67" s="2"/>
      <c r="D67" s="2"/>
      <c r="E67" s="2"/>
      <c r="F67" s="2"/>
      <c r="G67" s="2"/>
      <c r="H67" s="2"/>
      <c r="I67" s="2"/>
      <c r="J67" s="2"/>
      <c r="K67" s="2"/>
      <c r="L67" s="2"/>
    </row>
    <row r="68" spans="1:12" ht="5.0999999999999996" customHeight="1" x14ac:dyDescent="0.2">
      <c r="A68" s="2"/>
      <c r="B68" s="2"/>
      <c r="C68" s="2"/>
      <c r="D68" s="2"/>
      <c r="E68" s="2"/>
      <c r="F68" s="2"/>
      <c r="G68" s="2"/>
      <c r="H68" s="2"/>
      <c r="I68" s="2"/>
      <c r="J68" s="2"/>
      <c r="K68" s="2"/>
      <c r="L68" s="2"/>
    </row>
    <row r="69" spans="1:12" ht="12.75" customHeight="1" x14ac:dyDescent="0.2">
      <c r="A69" s="2"/>
      <c r="B69" s="12" t="s">
        <v>22</v>
      </c>
      <c r="C69" s="94" t="s">
        <v>144</v>
      </c>
      <c r="D69" s="95"/>
      <c r="E69" s="95"/>
      <c r="F69" s="95"/>
      <c r="G69" s="95"/>
      <c r="H69" s="95"/>
      <c r="I69" s="95"/>
      <c r="J69" s="95"/>
      <c r="K69" s="2"/>
      <c r="L69" s="2"/>
    </row>
    <row r="70" spans="1:12" x14ac:dyDescent="0.2">
      <c r="A70" s="2"/>
      <c r="B70" s="2"/>
      <c r="C70" s="95"/>
      <c r="D70" s="95"/>
      <c r="E70" s="95"/>
      <c r="F70" s="95"/>
      <c r="G70" s="95"/>
      <c r="H70" s="95"/>
      <c r="I70" s="95"/>
      <c r="J70" s="95"/>
      <c r="K70" s="2"/>
      <c r="L70" s="2"/>
    </row>
    <row r="71" spans="1:12" ht="5.0999999999999996" customHeight="1" x14ac:dyDescent="0.2">
      <c r="A71" s="2"/>
      <c r="B71" s="2"/>
      <c r="C71" s="2"/>
      <c r="D71" s="2"/>
      <c r="E71" s="2"/>
      <c r="F71" s="2"/>
      <c r="G71" s="2"/>
      <c r="H71" s="2"/>
      <c r="I71" s="2"/>
      <c r="J71" s="2"/>
      <c r="K71" s="2"/>
      <c r="L71" s="2"/>
    </row>
    <row r="72" spans="1:12" x14ac:dyDescent="0.2">
      <c r="A72" s="2"/>
      <c r="B72" s="2"/>
      <c r="C72" s="2"/>
      <c r="D72" s="2"/>
      <c r="E72" s="2"/>
      <c r="F72" s="2"/>
      <c r="G72" s="2"/>
      <c r="H72" s="13" t="s">
        <v>22</v>
      </c>
      <c r="I72" s="70"/>
      <c r="J72" s="71"/>
      <c r="K72" s="72"/>
      <c r="L72" s="2"/>
    </row>
    <row r="73" spans="1:12" ht="5.0999999999999996" customHeight="1" x14ac:dyDescent="0.2">
      <c r="A73" s="2"/>
      <c r="B73" s="2"/>
      <c r="C73" s="2"/>
      <c r="D73" s="2"/>
      <c r="E73" s="2"/>
      <c r="F73" s="2"/>
      <c r="G73" s="2"/>
      <c r="H73" s="2"/>
      <c r="I73" s="2"/>
      <c r="J73" s="2"/>
      <c r="K73" s="2"/>
      <c r="L73" s="2"/>
    </row>
    <row r="74" spans="1:12" ht="15.95" customHeight="1" x14ac:dyDescent="0.25">
      <c r="A74" s="76" t="s">
        <v>23</v>
      </c>
      <c r="B74" s="76"/>
      <c r="C74" s="76"/>
      <c r="D74" s="76"/>
      <c r="E74" s="76"/>
      <c r="F74" s="76"/>
      <c r="G74" s="76"/>
      <c r="H74" s="76"/>
      <c r="I74" s="76"/>
      <c r="J74" s="76"/>
      <c r="K74" s="76"/>
      <c r="L74" s="76"/>
    </row>
    <row r="75" spans="1:12" ht="5.0999999999999996" customHeight="1" x14ac:dyDescent="0.2">
      <c r="A75" s="2"/>
      <c r="B75" s="2"/>
      <c r="C75" s="2"/>
      <c r="D75" s="2"/>
      <c r="E75" s="2"/>
      <c r="F75" s="2"/>
      <c r="G75" s="2"/>
      <c r="H75" s="2"/>
      <c r="I75" s="2"/>
      <c r="J75" s="2"/>
      <c r="K75" s="2"/>
      <c r="L75" s="2"/>
    </row>
    <row r="76" spans="1:12" x14ac:dyDescent="0.2">
      <c r="A76" s="43" t="s">
        <v>24</v>
      </c>
      <c r="B76" s="10" t="s">
        <v>118</v>
      </c>
      <c r="C76" s="2"/>
      <c r="D76" s="2"/>
      <c r="E76" s="2"/>
      <c r="F76" s="2"/>
      <c r="G76" s="2"/>
      <c r="H76" s="2"/>
      <c r="I76" s="2"/>
      <c r="J76" s="2"/>
      <c r="K76" s="2"/>
      <c r="L76" s="2"/>
    </row>
    <row r="77" spans="1:12" ht="5.0999999999999996" customHeight="1" x14ac:dyDescent="0.2">
      <c r="A77" s="2"/>
      <c r="B77" s="2"/>
      <c r="C77" s="2"/>
      <c r="D77" s="2"/>
      <c r="E77" s="2"/>
      <c r="F77" s="2"/>
      <c r="G77" s="2"/>
      <c r="H77" s="2"/>
      <c r="I77" s="2"/>
      <c r="J77" s="2"/>
      <c r="K77" s="2"/>
      <c r="L77" s="2"/>
    </row>
    <row r="78" spans="1:12" x14ac:dyDescent="0.2">
      <c r="A78" s="2"/>
      <c r="B78" s="12" t="s">
        <v>25</v>
      </c>
      <c r="C78" s="69" t="s">
        <v>100</v>
      </c>
      <c r="D78" s="69"/>
      <c r="E78" s="69"/>
      <c r="F78" s="69"/>
      <c r="G78" s="69"/>
      <c r="H78" s="69"/>
      <c r="I78" s="69"/>
      <c r="J78" s="69"/>
      <c r="K78" s="2"/>
      <c r="L78" s="2"/>
    </row>
    <row r="79" spans="1:12" ht="5.0999999999999996" customHeight="1" x14ac:dyDescent="0.2">
      <c r="A79" s="2"/>
      <c r="B79" s="2"/>
      <c r="C79" s="2"/>
      <c r="D79" s="2"/>
      <c r="E79" s="2"/>
      <c r="F79" s="2"/>
      <c r="G79" s="2"/>
      <c r="H79" s="2"/>
      <c r="I79" s="2"/>
      <c r="J79" s="2"/>
      <c r="K79" s="2"/>
      <c r="L79" s="2"/>
    </row>
    <row r="80" spans="1:12" x14ac:dyDescent="0.2">
      <c r="A80" s="2"/>
      <c r="B80" s="12" t="s">
        <v>26</v>
      </c>
      <c r="C80" s="69" t="s">
        <v>101</v>
      </c>
      <c r="D80" s="69"/>
      <c r="E80" s="69"/>
      <c r="F80" s="69"/>
      <c r="G80" s="69"/>
      <c r="H80" s="69"/>
      <c r="I80" s="69"/>
      <c r="J80" s="69"/>
      <c r="K80" s="2"/>
      <c r="L80" s="2"/>
    </row>
    <row r="81" spans="1:12" ht="5.0999999999999996" customHeight="1" x14ac:dyDescent="0.2">
      <c r="A81" s="2"/>
      <c r="B81" s="2"/>
      <c r="C81" s="2"/>
      <c r="D81" s="2"/>
      <c r="E81" s="2"/>
      <c r="F81" s="2"/>
      <c r="G81" s="2"/>
      <c r="H81" s="2"/>
      <c r="I81" s="2"/>
      <c r="J81" s="2"/>
      <c r="K81" s="2"/>
      <c r="L81" s="2"/>
    </row>
    <row r="82" spans="1:12" x14ac:dyDescent="0.2">
      <c r="A82" s="43" t="s">
        <v>27</v>
      </c>
      <c r="B82" s="10" t="s">
        <v>28</v>
      </c>
      <c r="C82" s="2"/>
      <c r="D82" s="2"/>
      <c r="E82" s="2"/>
      <c r="F82" s="2"/>
      <c r="G82" s="2"/>
      <c r="H82" s="2"/>
      <c r="I82" s="2"/>
      <c r="J82" s="2"/>
      <c r="K82" s="2"/>
      <c r="L82" s="2"/>
    </row>
    <row r="83" spans="1:12" ht="5.0999999999999996" customHeight="1" x14ac:dyDescent="0.2">
      <c r="A83" s="2"/>
      <c r="B83" s="2"/>
      <c r="C83" s="2"/>
      <c r="D83" s="2"/>
      <c r="E83" s="2"/>
      <c r="F83" s="2"/>
      <c r="G83" s="2"/>
      <c r="H83" s="2"/>
      <c r="I83" s="2"/>
      <c r="J83" s="2"/>
      <c r="K83" s="2"/>
      <c r="L83" s="2"/>
    </row>
    <row r="84" spans="1:12" x14ac:dyDescent="0.2">
      <c r="A84" s="2"/>
      <c r="B84" s="12" t="s">
        <v>29</v>
      </c>
      <c r="C84" s="69" t="s">
        <v>98</v>
      </c>
      <c r="D84" s="69"/>
      <c r="E84" s="69"/>
      <c r="F84" s="69"/>
      <c r="G84" s="69"/>
      <c r="H84" s="69"/>
      <c r="I84" s="69"/>
      <c r="J84" s="69"/>
      <c r="K84" s="2"/>
      <c r="L84" s="2"/>
    </row>
    <row r="85" spans="1:12" ht="5.0999999999999996" customHeight="1" x14ac:dyDescent="0.2">
      <c r="A85" s="2"/>
      <c r="B85" s="2"/>
      <c r="C85" s="2"/>
      <c r="D85" s="2"/>
      <c r="E85" s="2"/>
      <c r="F85" s="2"/>
      <c r="G85" s="2"/>
      <c r="H85" s="2"/>
      <c r="I85" s="2"/>
      <c r="J85" s="2"/>
      <c r="K85" s="2"/>
      <c r="L85" s="2"/>
    </row>
    <row r="86" spans="1:12" x14ac:dyDescent="0.2">
      <c r="A86" s="2"/>
      <c r="B86" s="12" t="s">
        <v>30</v>
      </c>
      <c r="C86" s="69" t="s">
        <v>102</v>
      </c>
      <c r="D86" s="69"/>
      <c r="E86" s="69"/>
      <c r="F86" s="69"/>
      <c r="G86" s="69"/>
      <c r="H86" s="69"/>
      <c r="I86" s="69"/>
      <c r="J86" s="69"/>
      <c r="K86" s="2"/>
      <c r="L86" s="2"/>
    </row>
    <row r="87" spans="1:12" ht="5.0999999999999996" customHeight="1" x14ac:dyDescent="0.2">
      <c r="A87" s="2"/>
      <c r="B87" s="2"/>
      <c r="C87" s="2"/>
      <c r="D87" s="2"/>
      <c r="E87" s="2"/>
      <c r="F87" s="2"/>
      <c r="G87" s="2"/>
      <c r="H87" s="2"/>
      <c r="I87" s="2"/>
      <c r="J87" s="2"/>
      <c r="K87" s="2"/>
      <c r="L87" s="2"/>
    </row>
    <row r="88" spans="1:12" x14ac:dyDescent="0.2">
      <c r="A88" s="43" t="s">
        <v>31</v>
      </c>
      <c r="B88" s="10" t="s">
        <v>32</v>
      </c>
      <c r="C88" s="2"/>
      <c r="D88" s="2"/>
      <c r="E88" s="2"/>
      <c r="F88" s="2"/>
      <c r="G88" s="2"/>
      <c r="H88" s="2"/>
      <c r="I88" s="2"/>
      <c r="J88" s="2"/>
      <c r="K88" s="2"/>
      <c r="L88" s="2"/>
    </row>
    <row r="89" spans="1:12" ht="5.0999999999999996" customHeight="1" x14ac:dyDescent="0.2">
      <c r="A89" s="2"/>
      <c r="B89" s="2"/>
      <c r="C89" s="2"/>
      <c r="D89" s="2"/>
      <c r="E89" s="2"/>
      <c r="F89" s="2"/>
      <c r="G89" s="2"/>
      <c r="H89" s="2"/>
      <c r="I89" s="2"/>
      <c r="J89" s="2"/>
      <c r="K89" s="2"/>
      <c r="L89" s="2"/>
    </row>
    <row r="90" spans="1:12" x14ac:dyDescent="0.2">
      <c r="A90" s="2"/>
      <c r="B90" s="12" t="s">
        <v>33</v>
      </c>
      <c r="C90" s="69" t="s">
        <v>108</v>
      </c>
      <c r="D90" s="69"/>
      <c r="E90" s="69"/>
      <c r="F90" s="69"/>
      <c r="G90" s="69"/>
      <c r="H90" s="69"/>
      <c r="I90" s="69"/>
      <c r="J90" s="69"/>
      <c r="K90" s="2"/>
      <c r="L90" s="2"/>
    </row>
    <row r="91" spans="1:12" ht="5.0999999999999996" customHeight="1" x14ac:dyDescent="0.2">
      <c r="A91" s="2"/>
      <c r="B91" s="2"/>
      <c r="C91" s="2"/>
      <c r="D91" s="2"/>
      <c r="E91" s="2"/>
      <c r="F91" s="2"/>
      <c r="G91" s="2"/>
      <c r="H91" s="2"/>
      <c r="I91" s="2"/>
      <c r="J91" s="2"/>
      <c r="K91" s="2"/>
      <c r="L91" s="2"/>
    </row>
    <row r="92" spans="1:12" x14ac:dyDescent="0.2">
      <c r="A92" s="2"/>
      <c r="B92" s="12" t="s">
        <v>34</v>
      </c>
      <c r="C92" s="69" t="s">
        <v>35</v>
      </c>
      <c r="D92" s="69"/>
      <c r="E92" s="69"/>
      <c r="F92" s="69"/>
      <c r="G92" s="69"/>
      <c r="H92" s="69"/>
      <c r="I92" s="69"/>
      <c r="J92" s="69"/>
      <c r="K92" s="2"/>
      <c r="L92" s="2"/>
    </row>
    <row r="93" spans="1:12" ht="5.0999999999999996" customHeight="1" x14ac:dyDescent="0.2">
      <c r="A93" s="2"/>
      <c r="B93" s="2"/>
      <c r="C93" s="2"/>
      <c r="D93" s="2"/>
      <c r="E93" s="2"/>
      <c r="F93" s="2"/>
      <c r="G93" s="2"/>
      <c r="H93" s="2"/>
      <c r="I93" s="2"/>
      <c r="J93" s="2"/>
      <c r="K93" s="2"/>
      <c r="L93" s="2"/>
    </row>
    <row r="94" spans="1:12" x14ac:dyDescent="0.2">
      <c r="A94" s="43" t="s">
        <v>36</v>
      </c>
      <c r="B94" s="10" t="s">
        <v>37</v>
      </c>
      <c r="C94" s="2"/>
      <c r="D94" s="2"/>
      <c r="E94" s="2"/>
      <c r="F94" s="2"/>
      <c r="G94" s="2"/>
      <c r="H94" s="2"/>
      <c r="I94" s="2"/>
      <c r="J94" s="2"/>
      <c r="K94" s="2"/>
      <c r="L94" s="2"/>
    </row>
    <row r="95" spans="1:12" ht="5.0999999999999996" customHeight="1" x14ac:dyDescent="0.2">
      <c r="A95" s="2"/>
      <c r="B95" s="2"/>
      <c r="C95" s="2"/>
      <c r="D95" s="2"/>
      <c r="E95" s="2"/>
      <c r="F95" s="2"/>
      <c r="G95" s="2"/>
      <c r="H95" s="2"/>
      <c r="I95" s="2"/>
      <c r="J95" s="2"/>
      <c r="K95" s="2"/>
      <c r="L95" s="2"/>
    </row>
    <row r="96" spans="1:12" x14ac:dyDescent="0.2">
      <c r="A96" s="2"/>
      <c r="B96" s="12" t="s">
        <v>38</v>
      </c>
      <c r="C96" s="69" t="s">
        <v>39</v>
      </c>
      <c r="D96" s="69"/>
      <c r="E96" s="69"/>
      <c r="F96" s="69"/>
      <c r="G96" s="69"/>
      <c r="H96" s="69"/>
      <c r="I96" s="69"/>
      <c r="J96" s="69"/>
      <c r="K96" s="2"/>
      <c r="L96" s="2"/>
    </row>
    <row r="97" spans="1:12" ht="5.0999999999999996" customHeight="1" x14ac:dyDescent="0.2">
      <c r="A97" s="2"/>
      <c r="B97" s="2"/>
      <c r="C97" s="2"/>
      <c r="D97" s="2"/>
      <c r="E97" s="2"/>
      <c r="F97" s="2"/>
      <c r="G97" s="2"/>
      <c r="H97" s="2"/>
      <c r="I97" s="2"/>
      <c r="J97" s="2"/>
      <c r="K97" s="2"/>
      <c r="L97" s="2"/>
    </row>
    <row r="98" spans="1:12" x14ac:dyDescent="0.2">
      <c r="A98" s="2"/>
      <c r="B98" s="12" t="s">
        <v>40</v>
      </c>
      <c r="C98" s="69" t="s">
        <v>41</v>
      </c>
      <c r="D98" s="69"/>
      <c r="E98" s="69"/>
      <c r="F98" s="69"/>
      <c r="G98" s="69"/>
      <c r="H98" s="69"/>
      <c r="I98" s="69"/>
      <c r="J98" s="69"/>
      <c r="K98" s="2"/>
      <c r="L98" s="2"/>
    </row>
    <row r="99" spans="1:12" ht="5.0999999999999996" customHeight="1" x14ac:dyDescent="0.2">
      <c r="A99" s="2"/>
      <c r="B99" s="2"/>
      <c r="C99" s="2"/>
      <c r="D99" s="2"/>
      <c r="E99" s="2"/>
      <c r="F99" s="2"/>
      <c r="G99" s="2"/>
      <c r="H99" s="2"/>
      <c r="I99" s="2"/>
      <c r="J99" s="2"/>
      <c r="K99" s="2"/>
      <c r="L99" s="2"/>
    </row>
    <row r="100" spans="1:12" ht="15.75" customHeight="1" x14ac:dyDescent="0.25">
      <c r="A100" s="76" t="s">
        <v>42</v>
      </c>
      <c r="B100" s="76"/>
      <c r="C100" s="76"/>
      <c r="D100" s="76"/>
      <c r="E100" s="76"/>
      <c r="F100" s="76"/>
      <c r="G100" s="76"/>
      <c r="H100" s="76"/>
      <c r="I100" s="76"/>
      <c r="J100" s="76"/>
      <c r="K100" s="76"/>
      <c r="L100" s="76"/>
    </row>
    <row r="101" spans="1:12" ht="5.0999999999999996" customHeight="1" x14ac:dyDescent="0.2">
      <c r="A101" s="2"/>
      <c r="B101" s="2"/>
      <c r="C101" s="2"/>
      <c r="D101" s="2"/>
      <c r="E101" s="2"/>
      <c r="F101" s="2"/>
      <c r="G101" s="2"/>
      <c r="H101" s="2"/>
      <c r="I101" s="2"/>
      <c r="J101" s="2"/>
      <c r="K101" s="2"/>
      <c r="L101" s="2"/>
    </row>
    <row r="102" spans="1:12" x14ac:dyDescent="0.2">
      <c r="A102" s="43" t="s">
        <v>56</v>
      </c>
      <c r="B102" s="10" t="s">
        <v>48</v>
      </c>
      <c r="C102" s="2"/>
      <c r="D102" s="2"/>
      <c r="E102" s="2"/>
      <c r="F102" s="2"/>
      <c r="G102" s="2"/>
      <c r="H102" s="2"/>
      <c r="I102" s="2"/>
      <c r="J102" s="2"/>
      <c r="K102" s="2"/>
      <c r="L102" s="2"/>
    </row>
    <row r="103" spans="1:12" ht="5.0999999999999996" customHeight="1" x14ac:dyDescent="0.2">
      <c r="A103" s="2"/>
      <c r="B103" s="2"/>
      <c r="C103" s="2"/>
      <c r="D103" s="2"/>
      <c r="E103" s="2"/>
      <c r="F103" s="2"/>
      <c r="G103" s="2"/>
      <c r="H103" s="2"/>
      <c r="I103" s="2"/>
      <c r="J103" s="2"/>
      <c r="K103" s="2"/>
      <c r="L103" s="2"/>
    </row>
    <row r="104" spans="1:12" x14ac:dyDescent="0.2">
      <c r="A104" s="2"/>
      <c r="B104" s="46" t="s">
        <v>43</v>
      </c>
      <c r="C104" s="89" t="s">
        <v>50</v>
      </c>
      <c r="D104" s="89"/>
      <c r="E104" s="89"/>
      <c r="F104" s="89"/>
      <c r="G104" s="89"/>
      <c r="H104" s="89"/>
      <c r="I104" s="89"/>
      <c r="J104" s="89"/>
      <c r="K104" s="2"/>
      <c r="L104" s="2"/>
    </row>
    <row r="105" spans="1:12" x14ac:dyDescent="0.2">
      <c r="A105" s="2"/>
      <c r="B105" s="2"/>
      <c r="C105" s="89"/>
      <c r="D105" s="89"/>
      <c r="E105" s="89"/>
      <c r="F105" s="89"/>
      <c r="G105" s="89"/>
      <c r="H105" s="89"/>
      <c r="I105" s="89"/>
      <c r="J105" s="89"/>
      <c r="K105" s="2"/>
      <c r="L105" s="2"/>
    </row>
    <row r="106" spans="1:12" ht="5.0999999999999996" customHeight="1" x14ac:dyDescent="0.2">
      <c r="A106" s="2"/>
      <c r="B106" s="2"/>
      <c r="C106" s="2"/>
      <c r="D106" s="2"/>
      <c r="E106" s="2"/>
      <c r="F106" s="2"/>
      <c r="G106" s="2"/>
      <c r="H106" s="2"/>
      <c r="I106" s="2"/>
      <c r="J106" s="2"/>
      <c r="K106" s="2"/>
      <c r="L106" s="2"/>
    </row>
    <row r="107" spans="1:12" x14ac:dyDescent="0.2">
      <c r="A107" s="2"/>
      <c r="B107" s="2"/>
      <c r="C107" s="2"/>
      <c r="D107" s="90" t="s">
        <v>51</v>
      </c>
      <c r="E107" s="91"/>
      <c r="F107" s="91"/>
      <c r="G107" s="92"/>
      <c r="H107" s="23"/>
      <c r="I107" s="17" t="s">
        <v>104</v>
      </c>
      <c r="J107" s="2"/>
      <c r="K107" s="2"/>
      <c r="L107" s="2"/>
    </row>
    <row r="108" spans="1:12" x14ac:dyDescent="0.2">
      <c r="A108" s="2"/>
      <c r="B108" s="2"/>
      <c r="C108" s="2"/>
      <c r="D108" s="84" t="s">
        <v>52</v>
      </c>
      <c r="E108" s="84"/>
      <c r="F108" s="84"/>
      <c r="G108" s="84"/>
      <c r="H108" s="85" t="s">
        <v>44</v>
      </c>
      <c r="I108" s="66">
        <v>0</v>
      </c>
      <c r="J108" s="2"/>
      <c r="K108" s="2"/>
      <c r="L108" s="2"/>
    </row>
    <row r="109" spans="1:12" x14ac:dyDescent="0.2">
      <c r="A109" s="2"/>
      <c r="B109" s="2"/>
      <c r="C109" s="2"/>
      <c r="D109" s="84" t="s">
        <v>54</v>
      </c>
      <c r="E109" s="84"/>
      <c r="F109" s="84"/>
      <c r="G109" s="84"/>
      <c r="H109" s="86"/>
      <c r="I109" s="66">
        <v>0</v>
      </c>
      <c r="J109" s="2"/>
      <c r="K109" s="2"/>
      <c r="L109" s="2"/>
    </row>
    <row r="110" spans="1:12" x14ac:dyDescent="0.2">
      <c r="A110" s="2"/>
      <c r="B110" s="2"/>
      <c r="C110" s="2"/>
      <c r="D110" s="84" t="s">
        <v>53</v>
      </c>
      <c r="E110" s="84"/>
      <c r="F110" s="84"/>
      <c r="G110" s="84"/>
      <c r="H110" s="86"/>
      <c r="I110" s="66">
        <v>0</v>
      </c>
      <c r="J110" s="2"/>
      <c r="K110" s="2"/>
      <c r="L110" s="2"/>
    </row>
    <row r="111" spans="1:12" x14ac:dyDescent="0.2">
      <c r="A111" s="2"/>
      <c r="B111" s="2"/>
      <c r="C111" s="2"/>
      <c r="D111" s="88" t="s">
        <v>140</v>
      </c>
      <c r="E111" s="84"/>
      <c r="F111" s="84"/>
      <c r="G111" s="84"/>
      <c r="H111" s="87"/>
      <c r="I111" s="66">
        <v>0</v>
      </c>
      <c r="J111" s="2"/>
      <c r="K111" s="2"/>
      <c r="L111" s="2"/>
    </row>
    <row r="112" spans="1:12" ht="5.0999999999999996" customHeight="1" x14ac:dyDescent="0.2">
      <c r="A112" s="2"/>
      <c r="B112" s="2"/>
      <c r="C112" s="2"/>
      <c r="D112" s="2"/>
      <c r="E112" s="2"/>
      <c r="F112" s="2"/>
      <c r="G112" s="2"/>
      <c r="H112" s="2"/>
      <c r="I112" s="2"/>
      <c r="J112" s="2"/>
      <c r="K112" s="2"/>
      <c r="L112" s="2"/>
    </row>
    <row r="113" spans="1:12" x14ac:dyDescent="0.2">
      <c r="A113" s="2"/>
      <c r="B113" s="46" t="s">
        <v>45</v>
      </c>
      <c r="C113" s="89" t="s">
        <v>103</v>
      </c>
      <c r="D113" s="89"/>
      <c r="E113" s="89"/>
      <c r="F113" s="89"/>
      <c r="G113" s="89"/>
      <c r="H113" s="89"/>
      <c r="I113" s="89"/>
      <c r="J113" s="89"/>
      <c r="K113" s="2"/>
      <c r="L113" s="2"/>
    </row>
    <row r="114" spans="1:12" x14ac:dyDescent="0.2">
      <c r="A114" s="2"/>
      <c r="B114" s="2"/>
      <c r="C114" s="89"/>
      <c r="D114" s="89"/>
      <c r="E114" s="89"/>
      <c r="F114" s="89"/>
      <c r="G114" s="89"/>
      <c r="H114" s="89"/>
      <c r="I114" s="89"/>
      <c r="J114" s="89"/>
      <c r="K114" s="2"/>
      <c r="L114" s="2"/>
    </row>
    <row r="115" spans="1:12" ht="5.0999999999999996" customHeight="1" x14ac:dyDescent="0.2">
      <c r="A115" s="2"/>
      <c r="B115" s="2"/>
      <c r="C115" s="2"/>
      <c r="D115" s="2"/>
      <c r="E115" s="2"/>
      <c r="F115" s="2"/>
      <c r="G115" s="2"/>
      <c r="H115" s="2"/>
      <c r="I115" s="2"/>
      <c r="J115" s="2"/>
      <c r="K115" s="2"/>
      <c r="L115" s="2"/>
    </row>
    <row r="116" spans="1:12" x14ac:dyDescent="0.2">
      <c r="A116" s="2"/>
      <c r="B116" s="46" t="s">
        <v>46</v>
      </c>
      <c r="C116" s="69" t="s">
        <v>105</v>
      </c>
      <c r="D116" s="69"/>
      <c r="E116" s="69"/>
      <c r="F116" s="69"/>
      <c r="G116" s="69"/>
      <c r="H116" s="69"/>
      <c r="I116" s="69"/>
      <c r="J116" s="69"/>
      <c r="K116" s="2"/>
      <c r="L116" s="2"/>
    </row>
    <row r="117" spans="1:12" ht="5.0999999999999996" customHeight="1" x14ac:dyDescent="0.2">
      <c r="A117" s="2"/>
      <c r="B117" s="2"/>
      <c r="C117" s="2"/>
      <c r="D117" s="2"/>
      <c r="E117" s="2"/>
      <c r="F117" s="2"/>
      <c r="G117" s="2"/>
      <c r="H117" s="2"/>
      <c r="I117" s="2"/>
      <c r="J117" s="2"/>
      <c r="K117" s="2"/>
      <c r="L117" s="2"/>
    </row>
    <row r="118" spans="1:12" s="56" customFormat="1" x14ac:dyDescent="0.2">
      <c r="A118" s="54" t="s">
        <v>47</v>
      </c>
      <c r="B118" s="55" t="s">
        <v>129</v>
      </c>
    </row>
    <row r="119" spans="1:12" s="56" customFormat="1" ht="5.0999999999999996" customHeight="1" x14ac:dyDescent="0.2"/>
    <row r="120" spans="1:12" s="56" customFormat="1" x14ac:dyDescent="0.2">
      <c r="B120" s="58" t="s">
        <v>49</v>
      </c>
      <c r="C120" s="96" t="s">
        <v>128</v>
      </c>
      <c r="D120" s="97"/>
      <c r="E120" s="97"/>
      <c r="F120" s="97"/>
      <c r="G120" s="97"/>
      <c r="H120" s="97"/>
      <c r="I120" s="97"/>
      <c r="J120" s="97"/>
    </row>
    <row r="121" spans="1:12" s="56" customFormat="1" ht="5.0999999999999996" customHeight="1" x14ac:dyDescent="0.2"/>
    <row r="122" spans="1:12" s="56" customFormat="1" ht="12.75" customHeight="1" x14ac:dyDescent="0.2">
      <c r="A122" s="54" t="s">
        <v>130</v>
      </c>
      <c r="B122" s="80" t="s">
        <v>138</v>
      </c>
      <c r="C122" s="80"/>
      <c r="D122" s="80"/>
      <c r="E122" s="80"/>
    </row>
    <row r="123" spans="1:12" s="56" customFormat="1" ht="5.0999999999999996" customHeight="1" x14ac:dyDescent="0.2"/>
    <row r="124" spans="1:12" x14ac:dyDescent="0.2">
      <c r="A124" s="2"/>
      <c r="B124" s="46" t="s">
        <v>55</v>
      </c>
      <c r="C124" s="89" t="s">
        <v>87</v>
      </c>
      <c r="D124" s="89"/>
      <c r="E124" s="89"/>
      <c r="F124" s="89"/>
      <c r="G124" s="89"/>
      <c r="H124" s="89"/>
      <c r="I124" s="89"/>
      <c r="J124" s="89"/>
      <c r="K124" s="2"/>
      <c r="L124" s="2"/>
    </row>
    <row r="125" spans="1:12" x14ac:dyDescent="0.2">
      <c r="A125" s="2"/>
      <c r="B125" s="2"/>
      <c r="C125" s="89"/>
      <c r="D125" s="89"/>
      <c r="E125" s="89"/>
      <c r="F125" s="89"/>
      <c r="G125" s="89"/>
      <c r="H125" s="89"/>
      <c r="I125" s="89"/>
      <c r="J125" s="89"/>
      <c r="K125" s="2"/>
      <c r="L125" s="2"/>
    </row>
    <row r="126" spans="1:12" ht="5.0999999999999996" customHeight="1" x14ac:dyDescent="0.2">
      <c r="A126" s="2"/>
      <c r="B126" s="2"/>
      <c r="C126" s="2"/>
      <c r="D126" s="2"/>
      <c r="E126" s="2"/>
      <c r="F126" s="2"/>
      <c r="G126" s="2"/>
      <c r="H126" s="2"/>
      <c r="I126" s="2"/>
      <c r="J126" s="2"/>
      <c r="K126" s="2"/>
      <c r="L126" s="2"/>
    </row>
    <row r="127" spans="1:12" x14ac:dyDescent="0.2">
      <c r="A127" s="2"/>
      <c r="B127" s="2"/>
      <c r="C127" s="2"/>
      <c r="D127" s="2"/>
      <c r="E127" s="2"/>
      <c r="F127" s="2"/>
      <c r="G127" s="2"/>
      <c r="H127" s="13" t="s">
        <v>55</v>
      </c>
      <c r="I127" s="70"/>
      <c r="J127" s="71"/>
      <c r="K127" s="72"/>
      <c r="L127" s="2"/>
    </row>
    <row r="128" spans="1:12" ht="5.0999999999999996" customHeight="1" x14ac:dyDescent="0.2">
      <c r="A128" s="2"/>
      <c r="B128" s="2"/>
      <c r="C128" s="2"/>
      <c r="D128" s="2"/>
      <c r="E128" s="2"/>
      <c r="F128" s="2"/>
      <c r="G128" s="2"/>
      <c r="H128" s="2"/>
      <c r="I128" s="2"/>
      <c r="J128" s="2"/>
      <c r="K128" s="2"/>
      <c r="L128" s="2"/>
    </row>
    <row r="129" spans="1:12" x14ac:dyDescent="0.2">
      <c r="A129" s="2"/>
      <c r="B129" s="46" t="s">
        <v>131</v>
      </c>
      <c r="C129" s="89" t="s">
        <v>106</v>
      </c>
      <c r="D129" s="89"/>
      <c r="E129" s="89"/>
      <c r="F129" s="89"/>
      <c r="G129" s="89"/>
      <c r="H129" s="89"/>
      <c r="I129" s="89"/>
      <c r="J129" s="89"/>
      <c r="K129" s="2"/>
      <c r="L129" s="2"/>
    </row>
    <row r="130" spans="1:12" x14ac:dyDescent="0.2">
      <c r="A130" s="2"/>
      <c r="B130" s="2"/>
      <c r="C130" s="89"/>
      <c r="D130" s="89"/>
      <c r="E130" s="89"/>
      <c r="F130" s="89"/>
      <c r="G130" s="89"/>
      <c r="H130" s="89"/>
      <c r="I130" s="89"/>
      <c r="J130" s="89"/>
      <c r="K130" s="2"/>
      <c r="L130" s="2"/>
    </row>
    <row r="131" spans="1:12" x14ac:dyDescent="0.2">
      <c r="A131" s="2"/>
      <c r="B131" s="2"/>
      <c r="C131" s="89"/>
      <c r="D131" s="89"/>
      <c r="E131" s="89"/>
      <c r="F131" s="89"/>
      <c r="G131" s="89"/>
      <c r="H131" s="89"/>
      <c r="I131" s="89"/>
      <c r="J131" s="89"/>
      <c r="K131" s="2"/>
      <c r="L131" s="2"/>
    </row>
    <row r="132" spans="1:12" ht="5.0999999999999996" customHeight="1" x14ac:dyDescent="0.2">
      <c r="A132" s="2"/>
      <c r="B132" s="2"/>
      <c r="C132" s="2"/>
      <c r="D132" s="2"/>
      <c r="E132" s="2"/>
      <c r="F132" s="2"/>
      <c r="G132" s="2"/>
      <c r="H132" s="2"/>
      <c r="I132" s="2"/>
      <c r="J132" s="2"/>
      <c r="K132" s="2"/>
      <c r="L132" s="2"/>
    </row>
    <row r="133" spans="1:12" x14ac:dyDescent="0.2">
      <c r="A133" s="2"/>
      <c r="B133" s="2"/>
      <c r="C133" s="2"/>
      <c r="D133" s="2"/>
      <c r="E133" s="2"/>
      <c r="F133" s="2"/>
      <c r="G133" s="2"/>
      <c r="H133" s="13" t="s">
        <v>131</v>
      </c>
      <c r="I133" s="70"/>
      <c r="J133" s="71"/>
      <c r="K133" s="72"/>
      <c r="L133" s="2"/>
    </row>
    <row r="134" spans="1:12" s="56" customFormat="1" ht="5.0999999999999996" customHeight="1" x14ac:dyDescent="0.2"/>
    <row r="135" spans="1:12" s="56" customFormat="1" ht="12.75" customHeight="1" x14ac:dyDescent="0.2">
      <c r="B135" s="58" t="s">
        <v>132</v>
      </c>
      <c r="C135" s="94" t="s">
        <v>137</v>
      </c>
      <c r="D135" s="95"/>
      <c r="E135" s="95"/>
      <c r="F135" s="95"/>
      <c r="G135" s="95"/>
      <c r="H135" s="95"/>
      <c r="I135" s="95"/>
      <c r="J135" s="95"/>
    </row>
    <row r="136" spans="1:12" s="56" customFormat="1" ht="5.0999999999999996" customHeight="1" x14ac:dyDescent="0.2"/>
    <row r="137" spans="1:12" s="56" customFormat="1" x14ac:dyDescent="0.2">
      <c r="H137" s="57" t="s">
        <v>132</v>
      </c>
      <c r="I137" s="99"/>
      <c r="J137" s="100"/>
      <c r="K137" s="101"/>
    </row>
    <row r="138" spans="1:12" s="56" customFormat="1" ht="5.0999999999999996" customHeight="1" x14ac:dyDescent="0.2"/>
    <row r="139" spans="1:12" x14ac:dyDescent="0.2">
      <c r="A139" s="2"/>
      <c r="B139" s="46" t="s">
        <v>133</v>
      </c>
      <c r="C139" s="98" t="s">
        <v>107</v>
      </c>
      <c r="D139" s="98"/>
      <c r="E139" s="98"/>
      <c r="F139" s="98"/>
      <c r="G139" s="98"/>
      <c r="H139" s="98"/>
      <c r="I139" s="98"/>
      <c r="J139" s="98"/>
      <c r="K139" s="2"/>
      <c r="L139" s="2"/>
    </row>
    <row r="140" spans="1:12" ht="5.0999999999999996" customHeight="1" x14ac:dyDescent="0.2">
      <c r="A140" s="2"/>
      <c r="B140" s="2"/>
      <c r="C140" s="2"/>
      <c r="D140" s="2"/>
      <c r="E140" s="2"/>
      <c r="F140" s="2"/>
      <c r="G140" s="2"/>
      <c r="H140" s="2"/>
      <c r="I140" s="2"/>
      <c r="J140" s="2"/>
      <c r="K140" s="2"/>
      <c r="L140" s="2"/>
    </row>
    <row r="141" spans="1:12" x14ac:dyDescent="0.2">
      <c r="A141" s="2"/>
      <c r="B141" s="2"/>
      <c r="C141" s="2"/>
      <c r="D141" s="2"/>
      <c r="E141" s="2"/>
      <c r="F141" s="2"/>
      <c r="G141" s="2"/>
      <c r="H141" s="13" t="s">
        <v>133</v>
      </c>
      <c r="I141" s="70"/>
      <c r="J141" s="71"/>
      <c r="K141" s="72"/>
      <c r="L141" s="2"/>
    </row>
    <row r="142" spans="1:12" ht="5.0999999999999996" customHeight="1" x14ac:dyDescent="0.2">
      <c r="A142" s="2"/>
      <c r="B142" s="2"/>
      <c r="C142" s="2"/>
      <c r="D142" s="2"/>
      <c r="E142" s="2"/>
      <c r="F142" s="2"/>
      <c r="G142" s="2"/>
      <c r="H142" s="2"/>
      <c r="I142" s="2"/>
      <c r="J142" s="2"/>
      <c r="K142" s="2"/>
      <c r="L142" s="2"/>
    </row>
    <row r="143" spans="1:12" x14ac:dyDescent="0.2">
      <c r="A143" s="2"/>
      <c r="B143" s="46" t="s">
        <v>134</v>
      </c>
      <c r="C143" s="89" t="s">
        <v>86</v>
      </c>
      <c r="D143" s="89"/>
      <c r="E143" s="89"/>
      <c r="F143" s="89"/>
      <c r="G143" s="89"/>
      <c r="H143" s="89"/>
      <c r="I143" s="89"/>
      <c r="J143" s="89"/>
      <c r="K143" s="2"/>
      <c r="L143" s="2"/>
    </row>
    <row r="144" spans="1:12" x14ac:dyDescent="0.2">
      <c r="A144" s="2"/>
      <c r="B144" s="2"/>
      <c r="C144" s="89"/>
      <c r="D144" s="89"/>
      <c r="E144" s="89"/>
      <c r="F144" s="89"/>
      <c r="G144" s="89"/>
      <c r="H144" s="89"/>
      <c r="I144" s="89"/>
      <c r="J144" s="89"/>
      <c r="K144" s="2"/>
      <c r="L144" s="2"/>
    </row>
    <row r="145" spans="1:12" x14ac:dyDescent="0.2">
      <c r="A145" s="2"/>
      <c r="B145" s="2"/>
      <c r="C145" s="89"/>
      <c r="D145" s="89"/>
      <c r="E145" s="89"/>
      <c r="F145" s="89"/>
      <c r="G145" s="89"/>
      <c r="H145" s="89"/>
      <c r="I145" s="89"/>
      <c r="J145" s="89"/>
      <c r="K145" s="2"/>
      <c r="L145" s="2"/>
    </row>
    <row r="146" spans="1:12" ht="5.0999999999999996" customHeight="1" x14ac:dyDescent="0.2">
      <c r="A146" s="2"/>
      <c r="B146" s="2"/>
      <c r="C146" s="2"/>
      <c r="D146" s="2"/>
      <c r="E146" s="2"/>
      <c r="F146" s="2"/>
      <c r="G146" s="2"/>
      <c r="H146" s="2"/>
      <c r="I146" s="2"/>
      <c r="J146" s="2"/>
      <c r="K146" s="2"/>
      <c r="L146" s="2"/>
    </row>
    <row r="147" spans="1:12" x14ac:dyDescent="0.2">
      <c r="A147" s="2"/>
      <c r="B147" s="2"/>
      <c r="C147" s="2"/>
      <c r="D147" s="2"/>
      <c r="E147" s="2"/>
      <c r="F147" s="2"/>
      <c r="G147" s="2"/>
      <c r="H147" s="13" t="s">
        <v>134</v>
      </c>
      <c r="I147" s="70"/>
      <c r="J147" s="71"/>
      <c r="K147" s="72"/>
      <c r="L147" s="2"/>
    </row>
    <row r="148" spans="1:12" ht="5.0999999999999996" customHeight="1" x14ac:dyDescent="0.2">
      <c r="A148" s="2"/>
      <c r="B148" s="2"/>
      <c r="C148" s="2"/>
      <c r="D148" s="2"/>
      <c r="E148" s="2"/>
      <c r="F148" s="2"/>
      <c r="G148" s="2"/>
      <c r="H148" s="2"/>
      <c r="I148" s="2"/>
      <c r="J148" s="2"/>
      <c r="K148" s="2"/>
      <c r="L148" s="2"/>
    </row>
    <row r="149" spans="1:12" x14ac:dyDescent="0.2">
      <c r="A149" s="2"/>
      <c r="B149" s="46" t="s">
        <v>135</v>
      </c>
      <c r="C149" s="96" t="s">
        <v>136</v>
      </c>
      <c r="D149" s="69"/>
      <c r="E149" s="69"/>
      <c r="F149" s="69"/>
      <c r="G149" s="69"/>
      <c r="H149" s="69"/>
      <c r="I149" s="69"/>
      <c r="J149" s="69"/>
      <c r="K149" s="2"/>
      <c r="L149" s="2"/>
    </row>
    <row r="150" spans="1:12" x14ac:dyDescent="0.2">
      <c r="A150" s="2"/>
      <c r="B150" s="2"/>
      <c r="C150" s="2"/>
      <c r="D150" s="2"/>
      <c r="E150" s="2"/>
      <c r="F150" s="2"/>
      <c r="G150" s="2"/>
      <c r="H150" s="2"/>
      <c r="I150" s="2"/>
      <c r="J150" s="2"/>
      <c r="K150" s="2"/>
      <c r="L150" s="2"/>
    </row>
    <row r="151" spans="1:12" x14ac:dyDescent="0.2">
      <c r="A151" s="49"/>
      <c r="B151" s="49"/>
      <c r="C151" s="49"/>
      <c r="D151" s="49"/>
      <c r="E151" s="49"/>
      <c r="F151" s="49"/>
      <c r="G151" s="49"/>
      <c r="H151" s="49"/>
      <c r="I151" s="49"/>
      <c r="J151" s="49"/>
      <c r="K151" s="49"/>
      <c r="L151" s="49"/>
    </row>
    <row r="152" spans="1:12" x14ac:dyDescent="0.2">
      <c r="A152" s="49"/>
      <c r="B152" s="49"/>
      <c r="C152" s="49"/>
      <c r="D152" s="49"/>
      <c r="E152" s="49"/>
      <c r="F152" s="49"/>
      <c r="G152" s="49"/>
      <c r="H152" s="49"/>
      <c r="I152" s="49"/>
      <c r="J152" s="49"/>
      <c r="K152" s="49"/>
      <c r="L152" s="49"/>
    </row>
    <row r="153" spans="1:12" x14ac:dyDescent="0.2">
      <c r="A153" s="49"/>
      <c r="B153" s="49"/>
      <c r="C153" s="49"/>
      <c r="D153" s="49"/>
      <c r="E153" s="49"/>
      <c r="F153" s="49"/>
      <c r="G153" s="49"/>
      <c r="H153" s="49"/>
      <c r="I153" s="49"/>
      <c r="J153" s="49"/>
      <c r="K153" s="49"/>
      <c r="L153" s="49"/>
    </row>
    <row r="154" spans="1:12" x14ac:dyDescent="0.2">
      <c r="A154" s="49"/>
      <c r="B154" s="49"/>
      <c r="C154" s="49"/>
      <c r="D154" s="49"/>
      <c r="E154" s="49"/>
      <c r="F154" s="49"/>
      <c r="G154" s="49"/>
      <c r="H154" s="49"/>
      <c r="I154" s="49"/>
      <c r="J154" s="49"/>
      <c r="K154" s="49"/>
      <c r="L154" s="49"/>
    </row>
    <row r="155" spans="1:12" x14ac:dyDescent="0.2">
      <c r="A155" s="49"/>
      <c r="B155" s="49"/>
      <c r="C155" s="49"/>
      <c r="D155" s="49"/>
      <c r="E155" s="49"/>
      <c r="F155" s="49"/>
      <c r="G155" s="49"/>
      <c r="H155" s="49"/>
      <c r="I155" s="49"/>
      <c r="J155" s="49"/>
      <c r="K155" s="49"/>
      <c r="L155" s="49"/>
    </row>
    <row r="156" spans="1:12" x14ac:dyDescent="0.2">
      <c r="A156" s="49"/>
      <c r="B156" s="49"/>
      <c r="C156" s="49"/>
      <c r="D156" s="49"/>
      <c r="E156" s="49"/>
      <c r="F156" s="49"/>
      <c r="G156" s="49"/>
      <c r="H156" s="49"/>
      <c r="I156" s="49"/>
      <c r="J156" s="49"/>
      <c r="K156" s="49"/>
      <c r="L156" s="49"/>
    </row>
    <row r="157" spans="1:12" x14ac:dyDescent="0.2">
      <c r="A157" s="49"/>
      <c r="B157" s="49"/>
      <c r="C157" s="49"/>
      <c r="D157" s="49"/>
      <c r="E157" s="49"/>
      <c r="F157" s="49"/>
      <c r="G157" s="49"/>
      <c r="H157" s="49"/>
      <c r="I157" s="49"/>
      <c r="J157" s="49"/>
      <c r="K157" s="49"/>
      <c r="L157" s="49"/>
    </row>
    <row r="158" spans="1:12" x14ac:dyDescent="0.2">
      <c r="A158" s="49"/>
      <c r="B158" s="49"/>
      <c r="C158" s="49"/>
      <c r="D158" s="49"/>
      <c r="E158" s="49"/>
      <c r="F158" s="49"/>
      <c r="G158" s="49"/>
      <c r="H158" s="49"/>
      <c r="I158" s="49"/>
      <c r="J158" s="49"/>
      <c r="K158" s="49"/>
      <c r="L158" s="49"/>
    </row>
    <row r="159" spans="1:12" x14ac:dyDescent="0.2">
      <c r="A159" s="49"/>
      <c r="B159" s="49"/>
      <c r="C159" s="49"/>
      <c r="D159" s="49"/>
      <c r="E159" s="49"/>
      <c r="F159" s="49"/>
      <c r="G159" s="49"/>
      <c r="H159" s="49"/>
      <c r="I159" s="49"/>
      <c r="J159" s="49"/>
      <c r="K159" s="49"/>
      <c r="L159" s="49"/>
    </row>
    <row r="160" spans="1:12" x14ac:dyDescent="0.2">
      <c r="A160" s="49"/>
      <c r="B160" s="49"/>
      <c r="C160" s="49"/>
      <c r="D160" s="49"/>
      <c r="E160" s="49"/>
      <c r="F160" s="49"/>
      <c r="G160" s="49"/>
      <c r="H160" s="49"/>
      <c r="I160" s="49"/>
      <c r="J160" s="49"/>
      <c r="K160" s="49"/>
      <c r="L160" s="49"/>
    </row>
    <row r="161" spans="1:12" x14ac:dyDescent="0.2">
      <c r="A161" s="49"/>
      <c r="B161" s="49"/>
      <c r="C161" s="49"/>
      <c r="D161" s="49"/>
      <c r="E161" s="49"/>
      <c r="F161" s="49"/>
      <c r="G161" s="49"/>
      <c r="H161" s="49"/>
      <c r="I161" s="49"/>
      <c r="J161" s="49"/>
      <c r="K161" s="49"/>
      <c r="L161" s="49"/>
    </row>
    <row r="162" spans="1:12" x14ac:dyDescent="0.2">
      <c r="A162" s="49"/>
      <c r="B162" s="49"/>
      <c r="C162" s="49"/>
      <c r="D162" s="49"/>
      <c r="E162" s="49"/>
      <c r="F162" s="49"/>
      <c r="G162" s="49"/>
      <c r="H162" s="49"/>
      <c r="I162" s="49"/>
      <c r="J162" s="49"/>
      <c r="K162" s="49"/>
      <c r="L162" s="49"/>
    </row>
    <row r="163" spans="1:12" x14ac:dyDescent="0.2">
      <c r="A163" s="49"/>
      <c r="B163" s="49"/>
      <c r="C163" s="49"/>
      <c r="D163" s="49"/>
      <c r="E163" s="49"/>
      <c r="F163" s="49"/>
      <c r="G163" s="49"/>
      <c r="H163" s="49"/>
      <c r="I163" s="49"/>
      <c r="J163" s="49"/>
      <c r="K163" s="49"/>
      <c r="L163" s="49"/>
    </row>
    <row r="164" spans="1:12" x14ac:dyDescent="0.2">
      <c r="A164" s="49"/>
      <c r="B164" s="49"/>
      <c r="C164" s="49"/>
      <c r="D164" s="49"/>
      <c r="E164" s="49"/>
      <c r="F164" s="49"/>
      <c r="G164" s="49"/>
      <c r="H164" s="49"/>
      <c r="I164" s="49"/>
      <c r="J164" s="49"/>
      <c r="K164" s="49"/>
      <c r="L164" s="49"/>
    </row>
    <row r="165" spans="1:12" x14ac:dyDescent="0.2">
      <c r="A165" s="49"/>
      <c r="B165" s="49"/>
      <c r="C165" s="49"/>
      <c r="D165" s="49"/>
      <c r="E165" s="49"/>
      <c r="F165" s="49"/>
      <c r="G165" s="49"/>
      <c r="H165" s="49"/>
      <c r="I165" s="49"/>
      <c r="J165" s="49"/>
      <c r="K165" s="49"/>
      <c r="L165" s="49"/>
    </row>
    <row r="166" spans="1:12" x14ac:dyDescent="0.2">
      <c r="A166" s="49"/>
      <c r="B166" s="49"/>
      <c r="C166" s="49"/>
      <c r="D166" s="49"/>
      <c r="E166" s="49"/>
      <c r="F166" s="49"/>
      <c r="G166" s="49"/>
      <c r="H166" s="49"/>
      <c r="I166" s="49"/>
      <c r="J166" s="49"/>
      <c r="K166" s="49"/>
      <c r="L166" s="49"/>
    </row>
    <row r="167" spans="1:12" x14ac:dyDescent="0.2">
      <c r="A167" s="49"/>
      <c r="B167" s="49"/>
      <c r="C167" s="49"/>
      <c r="D167" s="49"/>
      <c r="E167" s="49"/>
      <c r="F167" s="49"/>
      <c r="G167" s="49"/>
      <c r="H167" s="49"/>
      <c r="I167" s="49"/>
      <c r="J167" s="49"/>
      <c r="K167" s="49"/>
      <c r="L167" s="49"/>
    </row>
    <row r="168" spans="1:12" x14ac:dyDescent="0.2">
      <c r="A168" s="49"/>
      <c r="B168" s="49"/>
      <c r="C168" s="49"/>
      <c r="D168" s="49"/>
      <c r="E168" s="49"/>
      <c r="F168" s="49"/>
      <c r="G168" s="49"/>
      <c r="H168" s="49"/>
      <c r="I168" s="49"/>
      <c r="J168" s="49"/>
      <c r="K168" s="49"/>
      <c r="L168" s="49"/>
    </row>
    <row r="169" spans="1:12" x14ac:dyDescent="0.2">
      <c r="A169" s="49"/>
      <c r="B169" s="49"/>
      <c r="C169" s="49"/>
      <c r="D169" s="49"/>
      <c r="E169" s="49"/>
      <c r="F169" s="49"/>
      <c r="G169" s="49"/>
      <c r="H169" s="49"/>
      <c r="I169" s="49"/>
      <c r="J169" s="49"/>
      <c r="K169" s="49"/>
      <c r="L169" s="49"/>
    </row>
    <row r="170" spans="1:12" x14ac:dyDescent="0.2">
      <c r="A170" s="49"/>
      <c r="B170" s="49"/>
      <c r="C170" s="49"/>
      <c r="D170" s="49"/>
      <c r="E170" s="49"/>
      <c r="F170" s="49"/>
      <c r="G170" s="49"/>
      <c r="H170" s="49"/>
      <c r="I170" s="49"/>
      <c r="J170" s="49"/>
      <c r="K170" s="49"/>
      <c r="L170" s="49"/>
    </row>
    <row r="171" spans="1:12" x14ac:dyDescent="0.2">
      <c r="A171" s="49"/>
      <c r="B171" s="49"/>
      <c r="C171" s="49"/>
      <c r="D171" s="49"/>
      <c r="E171" s="49"/>
      <c r="F171" s="49"/>
      <c r="G171" s="49"/>
      <c r="H171" s="49"/>
      <c r="I171" s="49"/>
      <c r="J171" s="49"/>
      <c r="K171" s="49"/>
      <c r="L171" s="49"/>
    </row>
    <row r="172" spans="1:12" x14ac:dyDescent="0.2">
      <c r="A172" s="49"/>
      <c r="B172" s="49"/>
      <c r="C172" s="49"/>
      <c r="D172" s="49"/>
      <c r="E172" s="49"/>
      <c r="F172" s="49"/>
      <c r="G172" s="49"/>
      <c r="H172" s="49"/>
      <c r="I172" s="49"/>
      <c r="J172" s="49"/>
      <c r="K172" s="49"/>
      <c r="L172" s="49"/>
    </row>
    <row r="173" spans="1:12" x14ac:dyDescent="0.2">
      <c r="A173" s="49"/>
      <c r="B173" s="49"/>
      <c r="C173" s="49"/>
      <c r="D173" s="49"/>
      <c r="E173" s="49"/>
      <c r="F173" s="49"/>
      <c r="G173" s="49"/>
      <c r="H173" s="49"/>
      <c r="I173" s="49"/>
      <c r="J173" s="49"/>
      <c r="K173" s="49"/>
      <c r="L173" s="49"/>
    </row>
    <row r="174" spans="1:12" x14ac:dyDescent="0.2">
      <c r="A174" s="49"/>
      <c r="B174" s="49"/>
      <c r="C174" s="49"/>
      <c r="D174" s="49"/>
      <c r="E174" s="49"/>
      <c r="F174" s="49"/>
      <c r="G174" s="49"/>
      <c r="H174" s="49"/>
      <c r="I174" s="49"/>
      <c r="J174" s="49"/>
      <c r="K174" s="49"/>
      <c r="L174" s="49"/>
    </row>
    <row r="175" spans="1:12" x14ac:dyDescent="0.2">
      <c r="A175" s="49"/>
      <c r="B175" s="49"/>
      <c r="C175" s="49"/>
      <c r="D175" s="49"/>
      <c r="E175" s="49"/>
      <c r="F175" s="49"/>
      <c r="G175" s="49"/>
      <c r="H175" s="49"/>
      <c r="I175" s="49"/>
      <c r="J175" s="49"/>
      <c r="K175" s="49"/>
      <c r="L175" s="49"/>
    </row>
    <row r="176" spans="1:12" x14ac:dyDescent="0.2">
      <c r="A176" s="49"/>
      <c r="B176" s="49"/>
      <c r="C176" s="49"/>
      <c r="D176" s="49"/>
      <c r="E176" s="49"/>
      <c r="F176" s="49"/>
      <c r="G176" s="49"/>
      <c r="H176" s="49"/>
      <c r="I176" s="49"/>
      <c r="J176" s="49"/>
      <c r="K176" s="49"/>
      <c r="L176" s="49"/>
    </row>
    <row r="177" spans="1:12" x14ac:dyDescent="0.2">
      <c r="A177" s="49"/>
      <c r="B177" s="49"/>
      <c r="C177" s="49"/>
      <c r="D177" s="49"/>
      <c r="E177" s="49"/>
      <c r="F177" s="49"/>
      <c r="G177" s="49"/>
      <c r="H177" s="49"/>
      <c r="I177" s="49"/>
      <c r="J177" s="49"/>
      <c r="K177" s="49"/>
      <c r="L177" s="49"/>
    </row>
    <row r="178" spans="1:12" x14ac:dyDescent="0.2">
      <c r="A178" s="49"/>
      <c r="B178" s="49"/>
      <c r="C178" s="49"/>
      <c r="D178" s="49"/>
      <c r="E178" s="49"/>
      <c r="F178" s="49"/>
      <c r="G178" s="49"/>
      <c r="H178" s="49"/>
      <c r="I178" s="49"/>
      <c r="J178" s="49"/>
      <c r="K178" s="49"/>
      <c r="L178" s="49"/>
    </row>
    <row r="179" spans="1:12" x14ac:dyDescent="0.2">
      <c r="A179" s="49"/>
      <c r="B179" s="49"/>
      <c r="C179" s="49"/>
      <c r="D179" s="49"/>
      <c r="E179" s="49"/>
      <c r="F179" s="49"/>
      <c r="G179" s="49"/>
      <c r="H179" s="49"/>
      <c r="I179" s="49"/>
      <c r="J179" s="49"/>
      <c r="K179" s="49"/>
      <c r="L179" s="49"/>
    </row>
    <row r="180" spans="1:12" x14ac:dyDescent="0.2">
      <c r="A180" s="49"/>
      <c r="B180" s="49"/>
      <c r="C180" s="49"/>
      <c r="D180" s="49"/>
      <c r="E180" s="49"/>
      <c r="F180" s="49"/>
      <c r="G180" s="49"/>
      <c r="H180" s="49"/>
      <c r="I180" s="49"/>
      <c r="J180" s="49"/>
      <c r="K180" s="49"/>
      <c r="L180" s="49"/>
    </row>
    <row r="181" spans="1:12" x14ac:dyDescent="0.2">
      <c r="A181" s="49"/>
      <c r="B181" s="49"/>
      <c r="C181" s="49"/>
      <c r="D181" s="49"/>
      <c r="E181" s="49"/>
      <c r="F181" s="49"/>
      <c r="G181" s="49"/>
      <c r="H181" s="49"/>
      <c r="I181" s="49"/>
      <c r="J181" s="49"/>
      <c r="K181" s="49"/>
      <c r="L181" s="49"/>
    </row>
    <row r="182" spans="1:12" x14ac:dyDescent="0.2">
      <c r="A182" s="49"/>
      <c r="B182" s="49"/>
      <c r="C182" s="49"/>
      <c r="D182" s="49"/>
      <c r="E182" s="49"/>
      <c r="F182" s="49"/>
      <c r="G182" s="49"/>
      <c r="H182" s="49"/>
      <c r="I182" s="49"/>
      <c r="J182" s="49"/>
      <c r="K182" s="49"/>
      <c r="L182" s="49"/>
    </row>
    <row r="183" spans="1:12" x14ac:dyDescent="0.2">
      <c r="A183" s="49"/>
      <c r="B183" s="49"/>
      <c r="C183" s="49"/>
      <c r="D183" s="49"/>
      <c r="E183" s="49"/>
      <c r="F183" s="49"/>
      <c r="G183" s="49"/>
      <c r="H183" s="49"/>
      <c r="I183" s="49"/>
      <c r="J183" s="49"/>
      <c r="K183" s="49"/>
      <c r="L183" s="49"/>
    </row>
    <row r="184" spans="1:12" x14ac:dyDescent="0.2">
      <c r="A184" s="49"/>
      <c r="B184" s="49"/>
      <c r="C184" s="49"/>
      <c r="D184" s="49"/>
      <c r="E184" s="49"/>
      <c r="F184" s="49"/>
      <c r="G184" s="49"/>
      <c r="H184" s="49"/>
      <c r="I184" s="49"/>
      <c r="J184" s="49"/>
      <c r="K184" s="49"/>
      <c r="L184" s="49"/>
    </row>
    <row r="185" spans="1:12" x14ac:dyDescent="0.2">
      <c r="A185" s="49"/>
      <c r="B185" s="49"/>
      <c r="C185" s="49"/>
      <c r="D185" s="49"/>
      <c r="E185" s="49"/>
      <c r="F185" s="49"/>
      <c r="G185" s="49"/>
      <c r="H185" s="49"/>
      <c r="I185" s="49"/>
      <c r="J185" s="49"/>
      <c r="K185" s="49"/>
      <c r="L185" s="49"/>
    </row>
    <row r="186" spans="1:12" x14ac:dyDescent="0.2">
      <c r="A186" s="49"/>
      <c r="B186" s="49"/>
      <c r="C186" s="49"/>
      <c r="D186" s="49"/>
      <c r="E186" s="49"/>
      <c r="F186" s="49"/>
      <c r="G186" s="49"/>
      <c r="H186" s="49"/>
      <c r="I186" s="49"/>
      <c r="J186" s="49"/>
      <c r="K186" s="49"/>
      <c r="L186" s="49"/>
    </row>
    <row r="187" spans="1:12" x14ac:dyDescent="0.2">
      <c r="A187" s="49"/>
      <c r="B187" s="49"/>
      <c r="C187" s="49"/>
      <c r="D187" s="49"/>
      <c r="E187" s="49"/>
      <c r="F187" s="49"/>
      <c r="G187" s="49"/>
      <c r="H187" s="49"/>
      <c r="I187" s="49"/>
      <c r="J187" s="49"/>
      <c r="K187" s="49"/>
      <c r="L187" s="49"/>
    </row>
    <row r="188" spans="1:12" x14ac:dyDescent="0.2">
      <c r="A188" s="49"/>
      <c r="B188" s="49"/>
      <c r="C188" s="49"/>
      <c r="D188" s="49"/>
      <c r="E188" s="49"/>
      <c r="F188" s="49"/>
      <c r="G188" s="49"/>
      <c r="H188" s="49"/>
      <c r="I188" s="49"/>
      <c r="J188" s="49"/>
      <c r="K188" s="49"/>
      <c r="L188" s="49"/>
    </row>
    <row r="189" spans="1:12" x14ac:dyDescent="0.2">
      <c r="A189" s="49"/>
      <c r="B189" s="49"/>
      <c r="C189" s="49"/>
      <c r="D189" s="49"/>
      <c r="E189" s="49"/>
      <c r="F189" s="49"/>
      <c r="G189" s="49"/>
      <c r="H189" s="49"/>
      <c r="I189" s="49"/>
      <c r="J189" s="49"/>
      <c r="K189" s="49"/>
      <c r="L189" s="49"/>
    </row>
    <row r="190" spans="1:12" x14ac:dyDescent="0.2">
      <c r="A190" s="49"/>
      <c r="B190" s="49"/>
      <c r="C190" s="49"/>
      <c r="D190" s="49"/>
      <c r="E190" s="49"/>
      <c r="F190" s="49"/>
      <c r="G190" s="49"/>
      <c r="H190" s="49"/>
      <c r="I190" s="49"/>
      <c r="J190" s="49"/>
      <c r="K190" s="49"/>
      <c r="L190" s="49"/>
    </row>
    <row r="191" spans="1:12" x14ac:dyDescent="0.2">
      <c r="A191" s="49"/>
      <c r="B191" s="49"/>
      <c r="C191" s="49"/>
      <c r="D191" s="49"/>
      <c r="E191" s="49"/>
      <c r="F191" s="49"/>
      <c r="G191" s="49"/>
      <c r="H191" s="49"/>
      <c r="I191" s="49"/>
      <c r="J191" s="49"/>
      <c r="K191" s="49"/>
      <c r="L191" s="49"/>
    </row>
    <row r="192" spans="1:12" x14ac:dyDescent="0.2">
      <c r="A192" s="49"/>
      <c r="B192" s="49"/>
      <c r="C192" s="49"/>
      <c r="D192" s="49"/>
      <c r="E192" s="49"/>
      <c r="F192" s="49"/>
      <c r="G192" s="49"/>
      <c r="H192" s="49"/>
      <c r="I192" s="49"/>
      <c r="J192" s="49"/>
      <c r="K192" s="49"/>
      <c r="L192" s="49"/>
    </row>
  </sheetData>
  <mergeCells count="53">
    <mergeCell ref="C96:J96"/>
    <mergeCell ref="C98:J98"/>
    <mergeCell ref="C149:J149"/>
    <mergeCell ref="C143:J145"/>
    <mergeCell ref="I147:K147"/>
    <mergeCell ref="C139:J139"/>
    <mergeCell ref="I141:K141"/>
    <mergeCell ref="I133:K133"/>
    <mergeCell ref="C135:J135"/>
    <mergeCell ref="I137:K137"/>
    <mergeCell ref="C90:J90"/>
    <mergeCell ref="C78:J78"/>
    <mergeCell ref="C124:J125"/>
    <mergeCell ref="I127:K127"/>
    <mergeCell ref="C129:J131"/>
    <mergeCell ref="A19:J19"/>
    <mergeCell ref="C120:J120"/>
    <mergeCell ref="C86:J86"/>
    <mergeCell ref="C113:J114"/>
    <mergeCell ref="C116:J116"/>
    <mergeCell ref="I72:K72"/>
    <mergeCell ref="C24:J25"/>
    <mergeCell ref="C38:J42"/>
    <mergeCell ref="C69:J70"/>
    <mergeCell ref="C29:J32"/>
    <mergeCell ref="C52:J57"/>
    <mergeCell ref="D108:G108"/>
    <mergeCell ref="H108:H111"/>
    <mergeCell ref="D111:G111"/>
    <mergeCell ref="D109:G109"/>
    <mergeCell ref="D110:G110"/>
    <mergeCell ref="C104:J105"/>
    <mergeCell ref="D107:G107"/>
    <mergeCell ref="B122:E122"/>
    <mergeCell ref="F14:J14"/>
    <mergeCell ref="F10:J10"/>
    <mergeCell ref="F15:J15"/>
    <mergeCell ref="C80:J80"/>
    <mergeCell ref="A3:B3"/>
    <mergeCell ref="C3:K3"/>
    <mergeCell ref="I27:K27"/>
    <mergeCell ref="I34:K34"/>
    <mergeCell ref="F5:J5"/>
    <mergeCell ref="C84:J84"/>
    <mergeCell ref="I59:K59"/>
    <mergeCell ref="F7:J7"/>
    <mergeCell ref="A17:L17"/>
    <mergeCell ref="A100:L100"/>
    <mergeCell ref="A74:L74"/>
    <mergeCell ref="F9:J9"/>
    <mergeCell ref="F12:J12"/>
    <mergeCell ref="C92:J92"/>
    <mergeCell ref="I44:K44"/>
  </mergeCells>
  <phoneticPr fontId="6" type="noConversion"/>
  <pageMargins left="0.5" right="0.5" top="1.4243749999999999" bottom="0.65" header="0.5" footer="0.5"/>
  <pageSetup scale="81" fitToHeight="0" orientation="portrait" r:id="rId1"/>
  <headerFooter>
    <oddHeader>&amp;C&amp;"Arial,Bold"&amp;16&amp;G
Minimum Bankroll Analysis Worksheet</oddHeader>
    <oddFooter>&amp;L&amp;A&amp;CPage &amp;P of &amp;N&amp;RRevised 7/2020</oddFooter>
  </headerFooter>
  <rowBreaks count="1" manualBreakCount="1">
    <brk id="73" max="16383" man="1"/>
  </rowBreaks>
  <ignoredErrors>
    <ignoredError sqref="A118 A102 A94 A88 A82 A76 A67 A61 A48 A36 A21 A122"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62"/>
  <sheetViews>
    <sheetView view="pageLayout" topLeftCell="B43" zoomScaleNormal="100" zoomScaleSheetLayoutView="100" workbookViewId="0">
      <selection activeCell="J6" sqref="J6:P6"/>
    </sheetView>
  </sheetViews>
  <sheetFormatPr defaultRowHeight="12.75" x14ac:dyDescent="0.2"/>
  <cols>
    <col min="1" max="1" width="4.7109375" style="3" customWidth="1"/>
    <col min="2" max="3" width="4.7109375" style="2" customWidth="1"/>
    <col min="4" max="6" width="9.140625" style="2"/>
    <col min="7" max="7" width="4.7109375" style="2" customWidth="1"/>
    <col min="8" max="8" width="9.7109375" style="2" customWidth="1"/>
    <col min="9" max="9" width="1.7109375" style="2" customWidth="1"/>
    <col min="10" max="10" width="4.7109375" style="2" customWidth="1"/>
    <col min="11" max="11" width="9.7109375" style="2" customWidth="1"/>
    <col min="12" max="12" width="1.7109375" style="2" customWidth="1"/>
    <col min="13" max="13" width="4.7109375" style="2" customWidth="1"/>
    <col min="14" max="14" width="11" style="2" customWidth="1"/>
    <col min="15" max="16" width="4.7109375" style="2" customWidth="1"/>
    <col min="17" max="17" width="25.7109375" style="2" customWidth="1"/>
    <col min="18" max="16384" width="9.140625" style="2"/>
  </cols>
  <sheetData>
    <row r="2" spans="3:17" x14ac:dyDescent="0.2">
      <c r="D2" s="109" t="s">
        <v>114</v>
      </c>
      <c r="E2" s="109"/>
      <c r="F2" s="109"/>
      <c r="G2" s="109"/>
      <c r="H2" s="109"/>
      <c r="I2" s="5"/>
      <c r="J2" s="102">
        <f>LicenseeName</f>
        <v>0</v>
      </c>
      <c r="K2" s="103"/>
      <c r="L2" s="103"/>
      <c r="M2" s="103"/>
      <c r="N2" s="103"/>
      <c r="O2" s="103"/>
      <c r="P2" s="104"/>
    </row>
    <row r="3" spans="3:17" ht="5.25" customHeight="1" x14ac:dyDescent="0.2">
      <c r="D3" s="4"/>
      <c r="E3" s="4"/>
      <c r="F3" s="4"/>
      <c r="G3" s="4"/>
      <c r="H3" s="4"/>
      <c r="I3" s="5"/>
      <c r="J3" s="52"/>
      <c r="K3" s="52"/>
      <c r="L3" s="52"/>
      <c r="M3" s="52"/>
      <c r="N3" s="52"/>
      <c r="O3" s="52"/>
      <c r="P3" s="52"/>
    </row>
    <row r="4" spans="3:17" x14ac:dyDescent="0.2">
      <c r="D4" s="4"/>
      <c r="E4" s="4"/>
      <c r="F4" s="4"/>
      <c r="G4" s="4"/>
      <c r="H4" s="4" t="s">
        <v>116</v>
      </c>
      <c r="I4" s="5"/>
      <c r="J4" s="102"/>
      <c r="K4" s="103"/>
      <c r="L4" s="103"/>
      <c r="M4" s="103"/>
      <c r="N4" s="103"/>
      <c r="O4" s="103"/>
      <c r="P4" s="104"/>
    </row>
    <row r="5" spans="3:17" ht="5.0999999999999996" customHeight="1" x14ac:dyDescent="0.2"/>
    <row r="6" spans="3:17" x14ac:dyDescent="0.2">
      <c r="D6" s="109" t="s">
        <v>10</v>
      </c>
      <c r="E6" s="109"/>
      <c r="F6" s="109"/>
      <c r="G6" s="109"/>
      <c r="H6" s="109"/>
      <c r="I6" s="5"/>
      <c r="J6" s="112">
        <f>GamingDayForMBA</f>
        <v>0</v>
      </c>
      <c r="K6" s="113"/>
      <c r="L6" s="113"/>
      <c r="M6" s="113"/>
      <c r="N6" s="113"/>
      <c r="O6" s="113"/>
      <c r="P6" s="114"/>
    </row>
    <row r="7" spans="3:17" x14ac:dyDescent="0.2">
      <c r="I7" s="6"/>
      <c r="J7" s="81" t="s">
        <v>143</v>
      </c>
      <c r="K7" s="81"/>
      <c r="L7" s="81"/>
      <c r="M7" s="81"/>
      <c r="N7" s="81"/>
      <c r="O7" s="81"/>
      <c r="P7" s="81"/>
    </row>
    <row r="9" spans="3:17" x14ac:dyDescent="0.2">
      <c r="D9" s="109" t="s">
        <v>0</v>
      </c>
      <c r="E9" s="109"/>
      <c r="F9" s="109"/>
      <c r="G9" s="109"/>
      <c r="H9" s="109"/>
      <c r="I9" s="5"/>
      <c r="J9" s="102">
        <f>Preparer</f>
        <v>0</v>
      </c>
      <c r="K9" s="103"/>
      <c r="L9" s="103"/>
      <c r="M9" s="103"/>
      <c r="N9" s="103"/>
      <c r="O9" s="103"/>
      <c r="P9" s="104"/>
    </row>
    <row r="10" spans="3:17" ht="5.0999999999999996" customHeight="1" x14ac:dyDescent="0.2"/>
    <row r="11" spans="3:17" x14ac:dyDescent="0.2">
      <c r="D11" s="109" t="s">
        <v>1</v>
      </c>
      <c r="E11" s="109"/>
      <c r="F11" s="109"/>
      <c r="G11" s="109"/>
      <c r="H11" s="109"/>
      <c r="I11" s="5"/>
      <c r="J11" s="112">
        <f>DatePrepared</f>
        <v>0</v>
      </c>
      <c r="K11" s="113"/>
      <c r="L11" s="113"/>
      <c r="M11" s="113"/>
      <c r="N11" s="113"/>
      <c r="O11" s="113"/>
      <c r="P11" s="114"/>
    </row>
    <row r="12" spans="3:17" x14ac:dyDescent="0.2">
      <c r="H12" s="7"/>
      <c r="I12" s="7"/>
      <c r="J12" s="81" t="s">
        <v>143</v>
      </c>
      <c r="K12" s="81"/>
      <c r="L12" s="81"/>
      <c r="M12" s="81"/>
      <c r="N12" s="81"/>
      <c r="O12" s="81"/>
      <c r="P12" s="81"/>
      <c r="Q12" s="7"/>
    </row>
    <row r="13" spans="3:17" x14ac:dyDescent="0.2">
      <c r="H13" s="7"/>
      <c r="I13" s="7"/>
      <c r="J13" s="6"/>
      <c r="K13" s="6"/>
      <c r="L13" s="6"/>
      <c r="M13" s="6"/>
      <c r="N13" s="6"/>
      <c r="O13" s="6"/>
      <c r="P13" s="6"/>
      <c r="Q13" s="7"/>
    </row>
    <row r="15" spans="3:17" x14ac:dyDescent="0.2">
      <c r="C15" s="80" t="s">
        <v>57</v>
      </c>
      <c r="D15" s="80"/>
      <c r="E15" s="80"/>
      <c r="L15" s="9" t="s">
        <v>58</v>
      </c>
      <c r="M15" s="9"/>
      <c r="N15" s="9"/>
      <c r="O15" s="3"/>
      <c r="Q15" s="9" t="s">
        <v>59</v>
      </c>
    </row>
    <row r="16" spans="3:17" ht="5.0999999999999996" customHeight="1" x14ac:dyDescent="0.2">
      <c r="C16" s="10"/>
    </row>
    <row r="17" spans="1:17" x14ac:dyDescent="0.2">
      <c r="A17" s="11">
        <v>1</v>
      </c>
      <c r="C17" s="69" t="s">
        <v>60</v>
      </c>
      <c r="D17" s="69"/>
      <c r="E17" s="69"/>
      <c r="J17" s="13" t="s">
        <v>5</v>
      </c>
      <c r="K17" s="116">
        <f>CashOnHand</f>
        <v>0</v>
      </c>
      <c r="L17" s="117"/>
      <c r="M17" s="117"/>
      <c r="N17" s="118"/>
      <c r="O17" s="14"/>
      <c r="P17" s="13" t="s">
        <v>6</v>
      </c>
      <c r="Q17" s="15">
        <f>CashOnHand+CashNBD</f>
        <v>0</v>
      </c>
    </row>
    <row r="18" spans="1:17" ht="5.0999999999999996" customHeight="1" x14ac:dyDescent="0.2"/>
    <row r="19" spans="1:17" x14ac:dyDescent="0.2">
      <c r="A19" s="11">
        <v>2</v>
      </c>
      <c r="C19" s="96" t="s">
        <v>142</v>
      </c>
      <c r="D19" s="69"/>
      <c r="E19" s="69"/>
      <c r="J19" s="13" t="s">
        <v>9</v>
      </c>
      <c r="K19" s="116">
        <f>CashOnFloor</f>
        <v>0</v>
      </c>
      <c r="L19" s="117"/>
      <c r="M19" s="117"/>
      <c r="N19" s="118"/>
      <c r="O19" s="14"/>
      <c r="P19" s="13" t="s">
        <v>15</v>
      </c>
      <c r="Q19" s="16">
        <f>SUM(K19)</f>
        <v>0</v>
      </c>
    </row>
    <row r="20" spans="1:17" ht="5.0999999999999996" customHeight="1" x14ac:dyDescent="0.2"/>
    <row r="21" spans="1:17" x14ac:dyDescent="0.2">
      <c r="A21" s="11">
        <v>3</v>
      </c>
      <c r="C21" s="69" t="s">
        <v>61</v>
      </c>
      <c r="D21" s="69"/>
      <c r="E21" s="69"/>
      <c r="O21" s="14"/>
      <c r="P21" s="13" t="s">
        <v>14</v>
      </c>
      <c r="Q21" s="15">
        <f>CashInBank</f>
        <v>0</v>
      </c>
    </row>
    <row r="22" spans="1:17" ht="5.0999999999999996" customHeight="1" x14ac:dyDescent="0.2"/>
    <row r="23" spans="1:17" x14ac:dyDescent="0.2">
      <c r="A23" s="11">
        <v>4</v>
      </c>
      <c r="C23" s="69" t="s">
        <v>62</v>
      </c>
      <c r="D23" s="69"/>
      <c r="E23" s="69"/>
      <c r="J23" s="13" t="s">
        <v>18</v>
      </c>
      <c r="K23" s="121">
        <f>SUM(K17+K19)</f>
        <v>0</v>
      </c>
      <c r="L23" s="106"/>
      <c r="M23" s="106"/>
      <c r="N23" s="107"/>
      <c r="O23" s="14"/>
      <c r="P23" s="13" t="s">
        <v>19</v>
      </c>
      <c r="Q23" s="16">
        <f>SUM(Q17+Q19+Q21)</f>
        <v>0</v>
      </c>
    </row>
    <row r="24" spans="1:17" ht="5.0999999999999996" customHeight="1" x14ac:dyDescent="0.2"/>
    <row r="25" spans="1:17" x14ac:dyDescent="0.2">
      <c r="A25" s="11">
        <v>5</v>
      </c>
      <c r="C25" s="2" t="s">
        <v>99</v>
      </c>
      <c r="J25" s="17" t="s">
        <v>63</v>
      </c>
      <c r="K25" s="122">
        <f>PYAGP</f>
        <v>0</v>
      </c>
      <c r="L25" s="123"/>
      <c r="M25" s="123"/>
      <c r="N25" s="124"/>
    </row>
    <row r="26" spans="1:17" ht="5.0999999999999996" customHeight="1" x14ac:dyDescent="0.2"/>
    <row r="27" spans="1:17" x14ac:dyDescent="0.2">
      <c r="C27" s="80" t="s">
        <v>23</v>
      </c>
      <c r="D27" s="80"/>
      <c r="E27" s="80"/>
    </row>
    <row r="28" spans="1:17" ht="5.0999999999999996" customHeight="1" x14ac:dyDescent="0.2"/>
    <row r="29" spans="1:17" x14ac:dyDescent="0.2">
      <c r="A29" s="11">
        <v>6</v>
      </c>
      <c r="C29" s="129" t="s">
        <v>117</v>
      </c>
      <c r="D29" s="130"/>
      <c r="E29" s="130"/>
      <c r="F29" s="130"/>
      <c r="J29" s="17" t="s">
        <v>64</v>
      </c>
      <c r="K29" s="121">
        <f>PerGamePerMachReq*0.5</f>
        <v>0</v>
      </c>
      <c r="L29" s="125"/>
      <c r="M29" s="125"/>
      <c r="N29" s="126"/>
      <c r="P29" s="17" t="s">
        <v>65</v>
      </c>
      <c r="Q29" s="16">
        <f>PerGamePerMachReq</f>
        <v>0</v>
      </c>
    </row>
    <row r="30" spans="1:17" x14ac:dyDescent="0.2">
      <c r="C30" s="130"/>
      <c r="D30" s="130"/>
      <c r="E30" s="130"/>
      <c r="F30" s="130"/>
    </row>
    <row r="31" spans="1:17" ht="5.0999999999999996" customHeight="1" x14ac:dyDescent="0.2"/>
    <row r="32" spans="1:17" x14ac:dyDescent="0.2">
      <c r="A32" s="11">
        <v>7</v>
      </c>
      <c r="C32" s="69" t="s">
        <v>66</v>
      </c>
      <c r="D32" s="69"/>
      <c r="E32" s="69"/>
      <c r="F32" s="69"/>
      <c r="P32" s="17" t="s">
        <v>67</v>
      </c>
      <c r="Q32" s="15">
        <f>VariableAmtsReq</f>
        <v>0</v>
      </c>
    </row>
    <row r="33" spans="1:17" ht="5.0999999999999996" customHeight="1" x14ac:dyDescent="0.2"/>
    <row r="34" spans="1:17" x14ac:dyDescent="0.2">
      <c r="A34" s="11">
        <v>8</v>
      </c>
      <c r="C34" s="69" t="s">
        <v>68</v>
      </c>
      <c r="D34" s="69"/>
      <c r="E34" s="69"/>
      <c r="F34" s="69"/>
      <c r="J34" s="17" t="s">
        <v>69</v>
      </c>
      <c r="K34" s="121">
        <f>SUM(K29)</f>
        <v>0</v>
      </c>
      <c r="L34" s="106"/>
      <c r="M34" s="106"/>
      <c r="N34" s="107"/>
      <c r="P34" s="17" t="s">
        <v>70</v>
      </c>
      <c r="Q34" s="16">
        <f>SUM(Q29+Q32)</f>
        <v>0</v>
      </c>
    </row>
    <row r="35" spans="1:17" ht="5.0999999999999996" customHeight="1" x14ac:dyDescent="0.2"/>
    <row r="36" spans="1:17" x14ac:dyDescent="0.2">
      <c r="A36" s="11">
        <v>9</v>
      </c>
      <c r="C36" s="69" t="s">
        <v>71</v>
      </c>
      <c r="D36" s="69"/>
      <c r="E36" s="69"/>
      <c r="F36" s="69"/>
      <c r="J36" s="17" t="s">
        <v>72</v>
      </c>
      <c r="K36" s="121">
        <f>SUM(K23-K34)</f>
        <v>0</v>
      </c>
      <c r="L36" s="106"/>
      <c r="M36" s="106"/>
      <c r="N36" s="107"/>
      <c r="P36" s="17" t="s">
        <v>73</v>
      </c>
      <c r="Q36" s="16">
        <f>SUM(Q23-Q34)</f>
        <v>0</v>
      </c>
    </row>
    <row r="37" spans="1:17" ht="12.75" customHeight="1" thickBot="1" x14ac:dyDescent="0.25">
      <c r="A37" s="18"/>
      <c r="B37" s="19"/>
      <c r="C37" s="19"/>
      <c r="D37" s="19"/>
      <c r="E37" s="19"/>
      <c r="F37" s="19"/>
      <c r="G37" s="19"/>
      <c r="H37" s="19"/>
      <c r="I37" s="19"/>
      <c r="J37" s="19"/>
      <c r="K37" s="19"/>
      <c r="L37" s="19"/>
      <c r="M37" s="19"/>
      <c r="N37" s="19"/>
      <c r="O37" s="19"/>
      <c r="P37" s="19"/>
      <c r="Q37" s="19"/>
    </row>
    <row r="38" spans="1:17" ht="12.75" customHeight="1" x14ac:dyDescent="0.2"/>
    <row r="39" spans="1:17" x14ac:dyDescent="0.2">
      <c r="A39" s="80" t="s">
        <v>127</v>
      </c>
      <c r="B39" s="80"/>
      <c r="C39" s="80"/>
      <c r="D39" s="80"/>
      <c r="E39" s="80"/>
      <c r="F39" s="80"/>
      <c r="G39" s="80"/>
      <c r="H39" s="8"/>
    </row>
    <row r="40" spans="1:17" ht="5.0999999999999996" customHeight="1" x14ac:dyDescent="0.2"/>
    <row r="41" spans="1:17" x14ac:dyDescent="0.2">
      <c r="A41" s="11">
        <v>10</v>
      </c>
      <c r="C41" s="80" t="s">
        <v>77</v>
      </c>
      <c r="D41" s="80"/>
      <c r="E41" s="80"/>
    </row>
    <row r="42" spans="1:17" x14ac:dyDescent="0.2">
      <c r="C42" s="14"/>
      <c r="D42" s="14"/>
      <c r="E42" s="14"/>
      <c r="F42" s="14"/>
      <c r="G42" s="119" t="s">
        <v>78</v>
      </c>
      <c r="H42" s="119"/>
      <c r="J42" s="119" t="s">
        <v>79</v>
      </c>
      <c r="K42" s="119"/>
      <c r="M42" s="110" t="s">
        <v>75</v>
      </c>
      <c r="N42" s="110"/>
    </row>
    <row r="43" spans="1:17" x14ac:dyDescent="0.2">
      <c r="C43" s="111" t="s">
        <v>51</v>
      </c>
      <c r="D43" s="111"/>
      <c r="E43" s="111"/>
      <c r="F43" s="111"/>
      <c r="G43" s="120"/>
      <c r="H43" s="120"/>
      <c r="J43" s="120"/>
      <c r="K43" s="120"/>
      <c r="M43" s="111"/>
      <c r="N43" s="111"/>
    </row>
    <row r="44" spans="1:17" x14ac:dyDescent="0.2">
      <c r="C44" s="84" t="s">
        <v>52</v>
      </c>
      <c r="D44" s="84"/>
      <c r="E44" s="84"/>
      <c r="F44" s="84"/>
      <c r="G44" s="85" t="s">
        <v>44</v>
      </c>
      <c r="H44" s="20">
        <f>Table1</f>
        <v>0</v>
      </c>
      <c r="I44" s="108"/>
      <c r="J44" s="85" t="s">
        <v>74</v>
      </c>
      <c r="K44" s="21">
        <f>IF($K$25&lt;=1999999,'LookUp Tables'!C7,IF($K$25&lt;=9999999,'LookUp Tables'!D7,IF($K$25&lt;=29999999,'LookUp Tables'!E7,'LookUp Tables'!F7)))</f>
        <v>2000</v>
      </c>
      <c r="L44" s="108"/>
      <c r="M44" s="85" t="s">
        <v>76</v>
      </c>
      <c r="N44" s="22">
        <f>SUM(ABS(H44)*K44)</f>
        <v>0</v>
      </c>
    </row>
    <row r="45" spans="1:17" x14ac:dyDescent="0.2">
      <c r="C45" s="84" t="s">
        <v>54</v>
      </c>
      <c r="D45" s="84"/>
      <c r="E45" s="84"/>
      <c r="F45" s="84"/>
      <c r="G45" s="86"/>
      <c r="H45" s="20">
        <f>Table2</f>
        <v>0</v>
      </c>
      <c r="I45" s="108"/>
      <c r="J45" s="86"/>
      <c r="K45" s="21">
        <f>IF($K$25&lt;=1999999,'LookUp Tables'!C8,IF($K$25&lt;=9999999,'LookUp Tables'!D8,IF($K$25&lt;=29999999,'LookUp Tables'!E8,'LookUp Tables'!F8)))</f>
        <v>4000</v>
      </c>
      <c r="L45" s="108"/>
      <c r="M45" s="86"/>
      <c r="N45" s="22">
        <f>SUM(ABS(H45)*K45)</f>
        <v>0</v>
      </c>
    </row>
    <row r="46" spans="1:17" x14ac:dyDescent="0.2">
      <c r="C46" s="127" t="s">
        <v>53</v>
      </c>
      <c r="D46" s="127"/>
      <c r="E46" s="127"/>
      <c r="F46" s="127"/>
      <c r="G46" s="86"/>
      <c r="H46" s="20">
        <f>Table3</f>
        <v>0</v>
      </c>
      <c r="I46" s="108"/>
      <c r="J46" s="86"/>
      <c r="K46" s="59">
        <f>IF($K$25&lt;=1999999,'LookUp Tables'!C9,IF($K$25&lt;=9999999,'LookUp Tables'!D9,IF($K$25&lt;=29999999,'LookUp Tables'!E9,'LookUp Tables'!F9)))</f>
        <v>2000</v>
      </c>
      <c r="L46" s="108"/>
      <c r="M46" s="86"/>
      <c r="N46" s="60">
        <f>SUM(ABS(H46)*K46)</f>
        <v>0</v>
      </c>
    </row>
    <row r="47" spans="1:17" x14ac:dyDescent="0.2">
      <c r="C47" s="105" t="s">
        <v>139</v>
      </c>
      <c r="D47" s="106"/>
      <c r="E47" s="106"/>
      <c r="F47" s="107"/>
      <c r="G47" s="87"/>
      <c r="H47" s="20">
        <f>Table4</f>
        <v>0</v>
      </c>
      <c r="I47" s="108"/>
      <c r="J47" s="87"/>
      <c r="K47" s="21">
        <f>IF($K$25&lt;=1999999,'LookUp Tables'!C10,IF($K$25&lt;=9999999,'LookUp Tables'!D10,IF($K$25&lt;=29999999,'LookUp Tables'!E10,'LookUp Tables'!F10)))</f>
        <v>2000</v>
      </c>
      <c r="L47" s="108"/>
      <c r="M47" s="87"/>
      <c r="N47" s="22">
        <f>SUM(ABS(H47)*K47)</f>
        <v>0</v>
      </c>
    </row>
    <row r="48" spans="1:17" ht="5.0999999999999996" customHeight="1" x14ac:dyDescent="0.2">
      <c r="I48" s="14"/>
      <c r="L48" s="14"/>
    </row>
    <row r="49" spans="1:17" ht="13.5" thickBot="1" x14ac:dyDescent="0.25">
      <c r="A49" s="68"/>
      <c r="B49" s="56"/>
      <c r="C49" s="56"/>
      <c r="D49" s="56"/>
      <c r="E49" s="56"/>
      <c r="F49" s="56"/>
      <c r="G49" s="62" t="s">
        <v>80</v>
      </c>
      <c r="H49" s="63">
        <f>SUM(H44:H47)</f>
        <v>0</v>
      </c>
      <c r="I49" s="56"/>
      <c r="J49" s="56"/>
      <c r="K49" s="56"/>
      <c r="L49" s="56"/>
      <c r="M49" s="56"/>
      <c r="N49" s="56"/>
      <c r="O49" s="56"/>
      <c r="P49" s="56"/>
      <c r="Q49" s="56"/>
    </row>
    <row r="50" spans="1:17" ht="5.0999999999999996" customHeight="1" thickTop="1" x14ac:dyDescent="0.2">
      <c r="A50" s="68"/>
      <c r="B50" s="56"/>
      <c r="C50" s="56"/>
      <c r="D50" s="56"/>
      <c r="E50" s="56"/>
      <c r="F50" s="56"/>
      <c r="G50" s="56"/>
      <c r="H50" s="56"/>
      <c r="I50" s="56"/>
      <c r="J50" s="56"/>
      <c r="K50" s="56"/>
      <c r="L50" s="56"/>
      <c r="M50" s="56"/>
      <c r="N50" s="56"/>
      <c r="O50" s="56"/>
      <c r="P50" s="56"/>
      <c r="Q50" s="56"/>
    </row>
    <row r="51" spans="1:17" s="49" customFormat="1" ht="13.5" thickBot="1" x14ac:dyDescent="0.25">
      <c r="A51" s="67">
        <v>11</v>
      </c>
      <c r="B51" s="56"/>
      <c r="C51" s="128" t="s">
        <v>126</v>
      </c>
      <c r="D51" s="128"/>
      <c r="E51" s="128"/>
      <c r="F51" s="128"/>
      <c r="G51" s="128"/>
      <c r="H51" s="128"/>
      <c r="I51" s="128"/>
      <c r="J51" s="56"/>
      <c r="K51" s="56"/>
      <c r="L51" s="56"/>
      <c r="M51" s="56"/>
      <c r="N51" s="56"/>
      <c r="O51" s="56"/>
      <c r="P51" s="64" t="s">
        <v>119</v>
      </c>
      <c r="Q51" s="65">
        <f>SUM(N44:N47)</f>
        <v>0</v>
      </c>
    </row>
    <row r="52" spans="1:17" s="49" customFormat="1" ht="5.0999999999999996" customHeight="1" thickTop="1" x14ac:dyDescent="0.2">
      <c r="A52" s="68"/>
      <c r="B52" s="56"/>
      <c r="C52" s="56"/>
      <c r="D52" s="56"/>
      <c r="E52" s="56"/>
      <c r="F52" s="56"/>
      <c r="G52" s="56"/>
      <c r="H52" s="56"/>
      <c r="I52" s="56"/>
      <c r="J52" s="56"/>
      <c r="K52" s="56"/>
      <c r="L52" s="56"/>
      <c r="M52" s="56"/>
      <c r="N52" s="56"/>
      <c r="O52" s="56"/>
      <c r="P52" s="56"/>
      <c r="Q52" s="56"/>
    </row>
    <row r="53" spans="1:17" x14ac:dyDescent="0.2">
      <c r="A53" s="67">
        <v>12</v>
      </c>
      <c r="B53" s="56"/>
      <c r="C53" s="128" t="s">
        <v>81</v>
      </c>
      <c r="D53" s="128"/>
      <c r="E53" s="128"/>
      <c r="F53" s="128"/>
      <c r="G53" s="56"/>
      <c r="H53" s="56"/>
      <c r="I53" s="56"/>
      <c r="J53" s="56"/>
      <c r="K53" s="56"/>
      <c r="L53" s="56"/>
      <c r="M53" s="56"/>
      <c r="N53" s="56"/>
      <c r="O53" s="56"/>
      <c r="P53" s="56"/>
      <c r="Q53" s="56"/>
    </row>
    <row r="54" spans="1:17" ht="5.0999999999999996" customHeight="1" x14ac:dyDescent="0.2"/>
    <row r="55" spans="1:17" x14ac:dyDescent="0.2">
      <c r="B55" s="53" t="s">
        <v>120</v>
      </c>
      <c r="C55" s="115" t="s">
        <v>85</v>
      </c>
      <c r="D55" s="69"/>
      <c r="E55" s="69"/>
      <c r="F55" s="69"/>
      <c r="G55" s="69"/>
      <c r="H55" s="69"/>
      <c r="I55" s="69"/>
      <c r="J55" s="69"/>
      <c r="M55" s="122">
        <f>TableProg</f>
        <v>0</v>
      </c>
      <c r="N55" s="124"/>
    </row>
    <row r="56" spans="1:17" x14ac:dyDescent="0.2">
      <c r="B56" s="53" t="s">
        <v>121</v>
      </c>
      <c r="C56" s="115" t="s">
        <v>84</v>
      </c>
      <c r="D56" s="69"/>
      <c r="E56" s="69"/>
      <c r="F56" s="69"/>
      <c r="G56" s="69"/>
      <c r="H56" s="69"/>
      <c r="I56" s="69"/>
      <c r="J56" s="69"/>
      <c r="M56" s="122">
        <f>TournLiability</f>
        <v>0</v>
      </c>
      <c r="N56" s="124"/>
    </row>
    <row r="57" spans="1:17" x14ac:dyDescent="0.2">
      <c r="B57" s="53" t="s">
        <v>122</v>
      </c>
      <c r="C57" s="115" t="s">
        <v>83</v>
      </c>
      <c r="D57" s="69"/>
      <c r="E57" s="69"/>
      <c r="F57" s="69"/>
      <c r="G57" s="69"/>
      <c r="H57" s="69"/>
      <c r="I57" s="69"/>
      <c r="J57" s="69"/>
      <c r="M57" s="122">
        <f>GvtObligations</f>
        <v>0</v>
      </c>
      <c r="N57" s="124"/>
    </row>
    <row r="58" spans="1:17" x14ac:dyDescent="0.2">
      <c r="B58" s="53" t="s">
        <v>123</v>
      </c>
      <c r="C58" s="115" t="s">
        <v>82</v>
      </c>
      <c r="D58" s="69"/>
      <c r="E58" s="69"/>
      <c r="F58" s="69"/>
      <c r="G58" s="69"/>
      <c r="H58" s="69"/>
      <c r="I58" s="69"/>
      <c r="J58" s="69"/>
      <c r="M58" s="122">
        <f>ChipTokeFloat</f>
        <v>0</v>
      </c>
      <c r="N58" s="124"/>
    </row>
    <row r="59" spans="1:17" x14ac:dyDescent="0.2">
      <c r="B59" s="53" t="s">
        <v>124</v>
      </c>
      <c r="C59" s="115" t="s">
        <v>88</v>
      </c>
      <c r="D59" s="69"/>
      <c r="E59" s="69"/>
      <c r="F59" s="69"/>
      <c r="G59" s="69"/>
      <c r="H59" s="69"/>
      <c r="I59" s="69"/>
      <c r="J59" s="69"/>
      <c r="M59" s="122">
        <f>EstGamingTaxes</f>
        <v>0</v>
      </c>
      <c r="N59" s="124"/>
    </row>
    <row r="60" spans="1:17" ht="5.0999999999999996" customHeight="1" x14ac:dyDescent="0.2"/>
    <row r="61" spans="1:17" ht="13.5" thickBot="1" x14ac:dyDescent="0.25">
      <c r="P61" s="17" t="s">
        <v>125</v>
      </c>
      <c r="Q61" s="24">
        <f>ABS(M55)+ABS(M56)+ABS(M57)+ABS(M58)+ABS(M59)</f>
        <v>0</v>
      </c>
    </row>
    <row r="62" spans="1:17" ht="5.0999999999999996" customHeight="1" thickTop="1" x14ac:dyDescent="0.2"/>
  </sheetData>
  <sheetProtection password="D137" sheet="1"/>
  <mergeCells count="55">
    <mergeCell ref="J7:P7"/>
    <mergeCell ref="C23:E23"/>
    <mergeCell ref="C21:E21"/>
    <mergeCell ref="C19:E19"/>
    <mergeCell ref="C17:E17"/>
    <mergeCell ref="C15:E15"/>
    <mergeCell ref="J9:P9"/>
    <mergeCell ref="J11:P11"/>
    <mergeCell ref="D11:H11"/>
    <mergeCell ref="C29:F30"/>
    <mergeCell ref="C32:F32"/>
    <mergeCell ref="C34:F34"/>
    <mergeCell ref="C36:F36"/>
    <mergeCell ref="A39:G39"/>
    <mergeCell ref="J12:P12"/>
    <mergeCell ref="C59:J59"/>
    <mergeCell ref="C46:F46"/>
    <mergeCell ref="M55:N55"/>
    <mergeCell ref="M56:N56"/>
    <mergeCell ref="M57:N57"/>
    <mergeCell ref="M58:N58"/>
    <mergeCell ref="M59:N59"/>
    <mergeCell ref="C51:I51"/>
    <mergeCell ref="C53:F53"/>
    <mergeCell ref="C56:J56"/>
    <mergeCell ref="C57:J57"/>
    <mergeCell ref="C58:J58"/>
    <mergeCell ref="J2:P2"/>
    <mergeCell ref="C27:E27"/>
    <mergeCell ref="K25:N25"/>
    <mergeCell ref="K23:N23"/>
    <mergeCell ref="C45:F45"/>
    <mergeCell ref="K29:N29"/>
    <mergeCell ref="G42:H43"/>
    <mergeCell ref="D2:H2"/>
    <mergeCell ref="D6:H6"/>
    <mergeCell ref="J6:P6"/>
    <mergeCell ref="C55:J55"/>
    <mergeCell ref="K19:N19"/>
    <mergeCell ref="K17:N17"/>
    <mergeCell ref="C44:F44"/>
    <mergeCell ref="J42:K43"/>
    <mergeCell ref="K36:N36"/>
    <mergeCell ref="K34:N34"/>
    <mergeCell ref="C41:E41"/>
    <mergeCell ref="J4:P4"/>
    <mergeCell ref="C47:F47"/>
    <mergeCell ref="G44:G47"/>
    <mergeCell ref="J44:J47"/>
    <mergeCell ref="M44:M47"/>
    <mergeCell ref="I44:I47"/>
    <mergeCell ref="L44:L47"/>
    <mergeCell ref="D9:H9"/>
    <mergeCell ref="M42:N43"/>
    <mergeCell ref="C43:F43"/>
  </mergeCells>
  <phoneticPr fontId="6" type="noConversion"/>
  <pageMargins left="0.5" right="0.5" top="1.3568750000000001" bottom="0.75" header="0.5" footer="0.5"/>
  <pageSetup scale="78" fitToHeight="0" orientation="portrait" r:id="rId1"/>
  <headerFooter alignWithMargins="0">
    <oddHeader>&amp;C&amp;G
&amp;"Arial,Bold"&amp;16Minimum Bankroll Analysis Summary</oddHeader>
    <oddFooter xml:space="preserve">&amp;L&amp;A&amp;CPage &amp;P of &amp;N&amp;RRevised 7/2020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2"/>
  <sheetViews>
    <sheetView view="pageLayout" zoomScaleNormal="100" zoomScaleSheetLayoutView="90" workbookViewId="0">
      <selection activeCell="G53" sqref="G53"/>
    </sheetView>
  </sheetViews>
  <sheetFormatPr defaultRowHeight="12.75" x14ac:dyDescent="0.2"/>
  <cols>
    <col min="1" max="1" width="9.140625" style="2" customWidth="1"/>
    <col min="2" max="2" width="31.5703125" style="2" bestFit="1" customWidth="1"/>
    <col min="3" max="3" width="16.5703125" style="2" customWidth="1"/>
    <col min="4" max="5" width="15.28515625" style="2" customWidth="1"/>
    <col min="6" max="6" width="15.85546875" style="2" customWidth="1"/>
    <col min="7" max="7" width="9.42578125" style="2" customWidth="1"/>
    <col min="8" max="8" width="12.5703125" style="2" customWidth="1"/>
    <col min="9" max="9" width="8.85546875" style="2" customWidth="1"/>
    <col min="10" max="16384" width="9.140625" style="2"/>
  </cols>
  <sheetData>
    <row r="1" spans="2:9" ht="15.95" customHeight="1" x14ac:dyDescent="0.2"/>
    <row r="2" spans="2:9" ht="15.95" customHeight="1" x14ac:dyDescent="0.25">
      <c r="B2" s="131"/>
      <c r="C2" s="131"/>
      <c r="D2" s="131"/>
      <c r="E2" s="131"/>
      <c r="F2" s="131"/>
      <c r="G2" s="25"/>
      <c r="H2" s="25"/>
      <c r="I2" s="25"/>
    </row>
    <row r="3" spans="2:9" ht="15.75" customHeight="1" x14ac:dyDescent="0.2">
      <c r="B3" s="25"/>
      <c r="C3" s="25"/>
      <c r="D3" s="25"/>
      <c r="E3" s="25"/>
      <c r="F3" s="25"/>
      <c r="G3" s="25"/>
      <c r="H3" s="25"/>
      <c r="I3" s="25"/>
    </row>
    <row r="4" spans="2:9" ht="15.75" x14ac:dyDescent="0.25">
      <c r="B4" s="132" t="s">
        <v>92</v>
      </c>
      <c r="C4" s="132"/>
      <c r="D4" s="132"/>
      <c r="E4" s="132"/>
      <c r="F4" s="132"/>
      <c r="G4" s="26"/>
      <c r="H4" s="26"/>
      <c r="I4" s="26"/>
    </row>
    <row r="5" spans="2:9" ht="15.95" customHeight="1" x14ac:dyDescent="0.2">
      <c r="B5" s="25"/>
      <c r="C5" s="25"/>
      <c r="D5" s="25"/>
      <c r="E5" s="25"/>
      <c r="F5" s="25"/>
      <c r="G5" s="25"/>
      <c r="H5" s="25"/>
    </row>
    <row r="6" spans="2:9" s="3" customFormat="1" ht="43.5" customHeight="1" x14ac:dyDescent="0.2">
      <c r="B6" s="27" t="s">
        <v>89</v>
      </c>
      <c r="C6" s="28" t="s">
        <v>93</v>
      </c>
      <c r="D6" s="29" t="s">
        <v>90</v>
      </c>
      <c r="E6" s="29" t="s">
        <v>91</v>
      </c>
      <c r="F6" s="28" t="s">
        <v>94</v>
      </c>
      <c r="G6" s="30"/>
      <c r="I6" s="30"/>
    </row>
    <row r="7" spans="2:9" ht="15.95" customHeight="1" x14ac:dyDescent="0.2">
      <c r="B7" s="33" t="s">
        <v>52</v>
      </c>
      <c r="C7" s="31">
        <v>2000</v>
      </c>
      <c r="D7" s="31">
        <v>3000</v>
      </c>
      <c r="E7" s="31">
        <v>4000</v>
      </c>
      <c r="F7" s="34">
        <v>6000</v>
      </c>
      <c r="G7" s="32"/>
      <c r="I7" s="50"/>
    </row>
    <row r="8" spans="2:9" ht="15.95" customHeight="1" x14ac:dyDescent="0.2">
      <c r="B8" s="35" t="s">
        <v>54</v>
      </c>
      <c r="C8" s="36">
        <v>4000</v>
      </c>
      <c r="D8" s="36">
        <v>6000</v>
      </c>
      <c r="E8" s="36">
        <v>10000</v>
      </c>
      <c r="F8" s="37">
        <v>15000</v>
      </c>
    </row>
    <row r="9" spans="2:9" ht="15.95" customHeight="1" x14ac:dyDescent="0.2">
      <c r="B9" s="35" t="s">
        <v>53</v>
      </c>
      <c r="C9" s="36">
        <v>2000</v>
      </c>
      <c r="D9" s="36">
        <v>3000</v>
      </c>
      <c r="E9" s="36">
        <v>4000</v>
      </c>
      <c r="F9" s="37">
        <v>6000</v>
      </c>
    </row>
    <row r="10" spans="2:9" ht="15.75" x14ac:dyDescent="0.25">
      <c r="B10" s="61" t="s">
        <v>139</v>
      </c>
      <c r="C10" s="36">
        <v>2000</v>
      </c>
      <c r="D10" s="36">
        <v>3000</v>
      </c>
      <c r="E10" s="36">
        <v>4000</v>
      </c>
      <c r="F10" s="37">
        <v>6000</v>
      </c>
      <c r="G10" s="26"/>
      <c r="H10" s="26"/>
      <c r="I10" s="26"/>
    </row>
    <row r="11" spans="2:9" ht="39" customHeight="1" x14ac:dyDescent="0.2">
      <c r="B11" s="38"/>
      <c r="C11" s="38"/>
      <c r="D11" s="38"/>
      <c r="E11" s="38"/>
      <c r="F11" s="39"/>
      <c r="G11" s="39"/>
      <c r="H11" s="39"/>
      <c r="I11" s="39"/>
    </row>
    <row r="12" spans="2:9" ht="15" x14ac:dyDescent="0.2">
      <c r="B12" s="38"/>
      <c r="C12" s="40"/>
      <c r="D12" s="40"/>
      <c r="E12" s="40"/>
      <c r="F12" s="40"/>
      <c r="G12" s="40"/>
      <c r="H12" s="40"/>
      <c r="I12" s="41"/>
    </row>
  </sheetData>
  <sheetProtection password="D137" sheet="1"/>
  <mergeCells count="2">
    <mergeCell ref="B2:F2"/>
    <mergeCell ref="B4:F4"/>
  </mergeCells>
  <phoneticPr fontId="6" type="noConversion"/>
  <pageMargins left="0.5" right="0.5" top="1.2825" bottom="0.75" header="0.5" footer="0.5"/>
  <pageSetup scale="72" fitToHeight="0" orientation="portrait" r:id="rId1"/>
  <headerFooter alignWithMargins="0">
    <oddHeader>&amp;C&amp;G
&amp;"Arial,Bold"&amp;16Minimum Bankroll Lookup Tables</oddHeader>
    <oddFooter>&amp;L&amp;A&amp;CPage &amp;P of &amp;N&amp;RRevised 7/2020</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MBA Instructions</vt:lpstr>
      <vt:lpstr>MBA Worksheet</vt:lpstr>
      <vt:lpstr>MBA Summary</vt:lpstr>
      <vt:lpstr>LookUp Tables</vt:lpstr>
      <vt:lpstr>CashInBank</vt:lpstr>
      <vt:lpstr>CashNBD</vt:lpstr>
      <vt:lpstr>CashOnFloor</vt:lpstr>
      <vt:lpstr>CashOnHand</vt:lpstr>
      <vt:lpstr>ChipTokeFloat</vt:lpstr>
      <vt:lpstr>DatePrepared</vt:lpstr>
      <vt:lpstr>EstGamingTaxes</vt:lpstr>
      <vt:lpstr>GamingDayForMBA</vt:lpstr>
      <vt:lpstr>GvtObligations</vt:lpstr>
      <vt:lpstr>LicenseeName</vt:lpstr>
      <vt:lpstr>PerGamePerMachReq</vt:lpstr>
      <vt:lpstr>Preparer</vt:lpstr>
      <vt:lpstr>'LookUp Tables'!Print_Area</vt:lpstr>
      <vt:lpstr>'MBA Summary'!Print_Area</vt:lpstr>
      <vt:lpstr>'MBA Worksheet'!Print_Area</vt:lpstr>
      <vt:lpstr>PYAGP</vt:lpstr>
      <vt:lpstr>Table1</vt:lpstr>
      <vt:lpstr>Table2</vt:lpstr>
      <vt:lpstr>Table3</vt:lpstr>
      <vt:lpstr>Table4</vt:lpstr>
      <vt:lpstr>TableProg</vt:lpstr>
      <vt:lpstr>TournLiability</vt:lpstr>
      <vt:lpstr>VariableAmtsReq</vt:lpstr>
    </vt:vector>
  </TitlesOfParts>
  <Company>Colorado Deptartment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StephanieJohnson</dc:creator>
  <cp:lastModifiedBy>Halvorsen, Britni</cp:lastModifiedBy>
  <cp:lastPrinted>2019-05-03T15:36:30Z</cp:lastPrinted>
  <dcterms:created xsi:type="dcterms:W3CDTF">2011-03-01T21:32:48Z</dcterms:created>
  <dcterms:modified xsi:type="dcterms:W3CDTF">2022-02-09T15:08:48Z</dcterms:modified>
</cp:coreProperties>
</file>